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Material ASTEC-Atualizacao Site RRF/Alteracoes PRF 2022 2023-publicacao/Of 254 2024 GSF - 2 alteracao PRF/"/>
    </mc:Choice>
  </mc:AlternateContent>
  <xr:revisionPtr revIDLastSave="0" documentId="8_{70D0E5D0-07D0-4735-9DD3-E4D94935DB63}" xr6:coauthVersionLast="47" xr6:coauthVersionMax="47" xr10:uidLastSave="{00000000-0000-0000-0000-000000000000}"/>
  <workbookProtection workbookAlgorithmName="SHA-512" workbookHashValue="PQLVCu8rYWMnS11jWCBamPOLuKvMU5VFiVQnUxbkKM/7WUWvJ4gzW1jU+ydb4w+KAuTpXL1oha01yM9pmrW+fg==" workbookSaltValue="ekQRRfRpsLXL+ychie41Kw==" workbookSpinCount="100000" lockStructure="1"/>
  <bookViews>
    <workbookView xWindow="57360" yWindow="0" windowWidth="29040" windowHeight="15480" tabRatio="852" xr2:uid="{00000000-000D-0000-FFFF-FFFF00000000}"/>
  </bookViews>
  <sheets>
    <sheet name="0-Instruções de preenchimento" sheetId="36" r:id="rId1"/>
    <sheet name="I-Cenário Base" sheetId="23" r:id="rId2"/>
    <sheet name="II-a) Medidas a implementar" sheetId="29" r:id="rId3"/>
    <sheet name="II-b) Vinculos" sheetId="37" r:id="rId4"/>
    <sheet name="II-c) Reflexos" sheetId="38" r:id="rId5"/>
    <sheet name="III-Cenário Ajustado" sheetId="34" r:id="rId6"/>
    <sheet name="IV-Verificações" sheetId="41" r:id="rId7"/>
    <sheet name="V-Parâmetros" sheetId="28" r:id="rId8"/>
    <sheet name="V-Parâmetros (2)" sheetId="43" state="veryHidden" r:id="rId9"/>
    <sheet name="VI-Referência" sheetId="4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8" l="1"/>
  <c r="N8" i="38"/>
  <c r="M8" i="38"/>
  <c r="L8" i="38"/>
  <c r="K8" i="38"/>
  <c r="J8" i="38"/>
  <c r="I8" i="38"/>
  <c r="H8" i="38"/>
  <c r="G8" i="38"/>
  <c r="F8" i="38"/>
  <c r="O7" i="38"/>
  <c r="N7" i="38"/>
  <c r="M7" i="38"/>
  <c r="L7" i="38"/>
  <c r="K7" i="38"/>
  <c r="J7" i="38"/>
  <c r="I7" i="38"/>
  <c r="H7" i="38"/>
  <c r="G7" i="38"/>
  <c r="F7" i="38"/>
  <c r="O6" i="38"/>
  <c r="N6" i="38"/>
  <c r="M6" i="38"/>
  <c r="L6" i="38"/>
  <c r="K6" i="38"/>
  <c r="J6" i="38"/>
  <c r="I6" i="38"/>
  <c r="H6" i="38"/>
  <c r="G6" i="38"/>
  <c r="F6" i="38"/>
  <c r="L14" i="41" l="1"/>
  <c r="L28" i="41"/>
  <c r="L32" i="41"/>
  <c r="L39" i="41"/>
  <c r="K93" i="34"/>
  <c r="K109" i="34"/>
  <c r="O5" i="38"/>
  <c r="M5" i="29"/>
  <c r="E39" i="41"/>
  <c r="F39" i="41"/>
  <c r="G39" i="41"/>
  <c r="H39" i="41"/>
  <c r="I39" i="41"/>
  <c r="J39" i="41"/>
  <c r="K39" i="41"/>
  <c r="D39" i="41"/>
  <c r="C39" i="41"/>
  <c r="K14" i="43" l="1"/>
  <c r="L14" i="43" s="1"/>
  <c r="M14" i="43" s="1"/>
  <c r="N14" i="43" s="1"/>
  <c r="O14" i="43" s="1"/>
  <c r="P14" i="43" s="1"/>
  <c r="Q14" i="43" s="1"/>
  <c r="R14" i="43" s="1"/>
  <c r="S14" i="43" s="1"/>
  <c r="T14" i="43" s="1"/>
  <c r="U14" i="43" s="1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C24" i="41" l="1"/>
  <c r="C107" i="23"/>
  <c r="C106" i="23"/>
  <c r="C103" i="23"/>
  <c r="C102" i="23"/>
  <c r="C101" i="23"/>
  <c r="C100" i="23"/>
  <c r="C99" i="23"/>
  <c r="C98" i="23"/>
  <c r="C97" i="23"/>
  <c r="B8" i="41"/>
  <c r="B14" i="41"/>
  <c r="G5" i="38"/>
  <c r="H5" i="38"/>
  <c r="I5" i="38"/>
  <c r="J5" i="38"/>
  <c r="K5" i="38"/>
  <c r="L5" i="38"/>
  <c r="M5" i="38"/>
  <c r="N5" i="38"/>
  <c r="F5" i="38"/>
  <c r="F5" i="29"/>
  <c r="G5" i="29"/>
  <c r="H5" i="29"/>
  <c r="I5" i="29"/>
  <c r="J5" i="29"/>
  <c r="K5" i="29"/>
  <c r="L5" i="29"/>
  <c r="E5" i="29"/>
  <c r="D5" i="29"/>
  <c r="C104" i="23" l="1"/>
  <c r="C108" i="23"/>
  <c r="C80" i="23"/>
  <c r="C77" i="23"/>
  <c r="C88" i="23" s="1"/>
  <c r="C74" i="23"/>
  <c r="C64" i="23"/>
  <c r="C55" i="23"/>
  <c r="C49" i="23"/>
  <c r="C42" i="23"/>
  <c r="C38" i="23"/>
  <c r="C29" i="23"/>
  <c r="C21" i="23"/>
  <c r="C18" i="23"/>
  <c r="C15" i="23"/>
  <c r="C9" i="23"/>
  <c r="D32" i="41"/>
  <c r="E32" i="41"/>
  <c r="F32" i="41"/>
  <c r="G32" i="41"/>
  <c r="H32" i="41"/>
  <c r="I32" i="41"/>
  <c r="J32" i="41"/>
  <c r="K32" i="41"/>
  <c r="C32" i="41"/>
  <c r="D28" i="41"/>
  <c r="E28" i="41"/>
  <c r="F28" i="41"/>
  <c r="G28" i="41"/>
  <c r="H28" i="41"/>
  <c r="I28" i="41"/>
  <c r="J28" i="41"/>
  <c r="K28" i="41"/>
  <c r="C28" i="41"/>
  <c r="C8" i="41"/>
  <c r="C73" i="23" l="1"/>
  <c r="C48" i="23"/>
  <c r="C59" i="23" s="1"/>
  <c r="C87" i="23"/>
  <c r="C35" i="23"/>
  <c r="C45" i="23" s="1"/>
  <c r="C8" i="23"/>
  <c r="C71" i="23" s="1"/>
  <c r="C86" i="23" l="1"/>
  <c r="C89" i="23" s="1"/>
  <c r="C34" i="23"/>
  <c r="C46" i="23" s="1"/>
  <c r="C7" i="23"/>
  <c r="C61" i="23" s="1"/>
  <c r="C60" i="23" s="1"/>
  <c r="C69" i="23" s="1"/>
  <c r="C70" i="23" s="1"/>
  <c r="C91" i="23"/>
  <c r="C90" i="23"/>
  <c r="B86" i="23"/>
  <c r="C92" i="23" l="1"/>
  <c r="C94" i="23" s="1"/>
  <c r="C96" i="23" s="1"/>
  <c r="C105" i="23" s="1"/>
  <c r="C110" i="23" s="1"/>
  <c r="C47" i="23"/>
  <c r="C7" i="28"/>
  <c r="D7" i="28"/>
  <c r="E7" i="28"/>
  <c r="F7" i="28"/>
  <c r="G7" i="28"/>
  <c r="H7" i="28"/>
  <c r="I7" i="28"/>
  <c r="J7" i="28"/>
  <c r="K7" i="28"/>
  <c r="B7" i="28"/>
  <c r="B57" i="34" l="1"/>
  <c r="K66" i="34"/>
  <c r="K51" i="34"/>
  <c r="K41" i="34"/>
  <c r="K20" i="34"/>
  <c r="K14" i="34"/>
  <c r="K44" i="34"/>
  <c r="K32" i="34"/>
  <c r="K27" i="34"/>
  <c r="K17" i="34"/>
  <c r="K40" i="34"/>
  <c r="K28" i="34"/>
  <c r="K24" i="34"/>
  <c r="K13" i="34"/>
  <c r="K62" i="34"/>
  <c r="K53" i="34"/>
  <c r="K12" i="34"/>
  <c r="K52" i="34"/>
  <c r="K67" i="34"/>
  <c r="K31" i="34"/>
  <c r="K11" i="34"/>
  <c r="K58" i="34"/>
  <c r="K26" i="34"/>
  <c r="B65" i="34"/>
  <c r="B10" i="34"/>
  <c r="C13" i="34"/>
  <c r="D13" i="34"/>
  <c r="E13" i="34"/>
  <c r="G13" i="34"/>
  <c r="H13" i="34"/>
  <c r="I13" i="34"/>
  <c r="J14" i="34"/>
  <c r="C17" i="34"/>
  <c r="D17" i="34"/>
  <c r="E17" i="34"/>
  <c r="F17" i="34"/>
  <c r="G17" i="34"/>
  <c r="H17" i="34"/>
  <c r="I17" i="34"/>
  <c r="J17" i="34"/>
  <c r="C19" i="34"/>
  <c r="C100" i="34" s="1"/>
  <c r="C26" i="34"/>
  <c r="F26" i="34"/>
  <c r="G26" i="34"/>
  <c r="C40" i="34"/>
  <c r="F40" i="34"/>
  <c r="G40" i="34"/>
  <c r="J40" i="34"/>
  <c r="C93" i="34"/>
  <c r="D93" i="34"/>
  <c r="E93" i="34"/>
  <c r="F93" i="34"/>
  <c r="G93" i="34"/>
  <c r="H93" i="34"/>
  <c r="I93" i="34"/>
  <c r="J93" i="34"/>
  <c r="B93" i="34"/>
  <c r="B67" i="34"/>
  <c r="B66" i="34"/>
  <c r="B58" i="34"/>
  <c r="B43" i="34"/>
  <c r="B40" i="34"/>
  <c r="B39" i="34"/>
  <c r="B30" i="34"/>
  <c r="B25" i="34"/>
  <c r="B19" i="34"/>
  <c r="B17" i="34"/>
  <c r="B13" i="34"/>
  <c r="B11" i="34"/>
  <c r="B50" i="34" l="1"/>
  <c r="F14" i="34"/>
  <c r="J37" i="34"/>
  <c r="J103" i="34" s="1"/>
  <c r="B24" i="34"/>
  <c r="F37" i="34"/>
  <c r="F103" i="34" s="1"/>
  <c r="P103" i="23"/>
  <c r="K37" i="34"/>
  <c r="K103" i="34" s="1"/>
  <c r="P49" i="23"/>
  <c r="K50" i="34"/>
  <c r="K49" i="34" s="1"/>
  <c r="P98" i="23"/>
  <c r="K68" i="34"/>
  <c r="K98" i="34" s="1"/>
  <c r="K54" i="34"/>
  <c r="K97" i="34" s="1"/>
  <c r="P97" i="23"/>
  <c r="B14" i="34"/>
  <c r="I37" i="34"/>
  <c r="I103" i="34" s="1"/>
  <c r="E37" i="34"/>
  <c r="E103" i="34" s="1"/>
  <c r="I14" i="34"/>
  <c r="E14" i="34"/>
  <c r="D37" i="34"/>
  <c r="D103" i="34" s="1"/>
  <c r="H14" i="34"/>
  <c r="D14" i="34"/>
  <c r="H37" i="34"/>
  <c r="H103" i="34" s="1"/>
  <c r="B37" i="34"/>
  <c r="G37" i="34"/>
  <c r="G103" i="34" s="1"/>
  <c r="C37" i="34"/>
  <c r="C103" i="34" s="1"/>
  <c r="G14" i="34"/>
  <c r="C14" i="34"/>
  <c r="F13" i="34"/>
  <c r="B36" i="34"/>
  <c r="C25" i="34"/>
  <c r="C23" i="34"/>
  <c r="K33" i="34"/>
  <c r="B33" i="34"/>
  <c r="G15" i="23"/>
  <c r="G9" i="23"/>
  <c r="G41" i="34"/>
  <c r="F32" i="34"/>
  <c r="H68" i="34"/>
  <c r="H98" i="34" s="1"/>
  <c r="C41" i="34"/>
  <c r="D68" i="34"/>
  <c r="D98" i="34" s="1"/>
  <c r="B54" i="34"/>
  <c r="G68" i="34"/>
  <c r="G98" i="34" s="1"/>
  <c r="C68" i="34"/>
  <c r="C98" i="34" s="1"/>
  <c r="J41" i="34"/>
  <c r="F41" i="34"/>
  <c r="C32" i="34"/>
  <c r="I42" i="23"/>
  <c r="I38" i="23"/>
  <c r="I64" i="23"/>
  <c r="B22" i="34"/>
  <c r="B41" i="34"/>
  <c r="B68" i="34"/>
  <c r="J68" i="34"/>
  <c r="J98" i="34" s="1"/>
  <c r="F68" i="34"/>
  <c r="F98" i="34" s="1"/>
  <c r="D54" i="34"/>
  <c r="D97" i="34" s="1"/>
  <c r="I41" i="34"/>
  <c r="E41" i="34"/>
  <c r="I18" i="23"/>
  <c r="I29" i="23"/>
  <c r="K57" i="34"/>
  <c r="L9" i="41" s="1"/>
  <c r="B23" i="34"/>
  <c r="I68" i="34"/>
  <c r="I98" i="34" s="1"/>
  <c r="E68" i="34"/>
  <c r="E98" i="34" s="1"/>
  <c r="C54" i="34"/>
  <c r="C97" i="34" s="1"/>
  <c r="H41" i="34"/>
  <c r="D41" i="34"/>
  <c r="H32" i="34"/>
  <c r="H54" i="34"/>
  <c r="H97" i="34" s="1"/>
  <c r="G52" i="34"/>
  <c r="G54" i="34"/>
  <c r="G97" i="34" s="1"/>
  <c r="J54" i="34"/>
  <c r="J97" i="34" s="1"/>
  <c r="F54" i="34"/>
  <c r="F97" i="34" s="1"/>
  <c r="I54" i="34"/>
  <c r="I97" i="34" s="1"/>
  <c r="E54" i="34"/>
  <c r="E97" i="34" s="1"/>
  <c r="B44" i="34"/>
  <c r="H11" i="34"/>
  <c r="G11" i="34"/>
  <c r="B20" i="34"/>
  <c r="B32" i="34"/>
  <c r="B52" i="34"/>
  <c r="C52" i="34"/>
  <c r="E32" i="34"/>
  <c r="E26" i="34"/>
  <c r="D24" i="34"/>
  <c r="D11" i="34"/>
  <c r="B31" i="34"/>
  <c r="E31" i="34"/>
  <c r="B16" i="34"/>
  <c r="B15" i="34" s="1"/>
  <c r="B26" i="34"/>
  <c r="B53" i="34"/>
  <c r="B62" i="34"/>
  <c r="E51" i="34"/>
  <c r="I32" i="34"/>
  <c r="D32" i="34"/>
  <c r="J26" i="34"/>
  <c r="D26" i="34"/>
  <c r="C24" i="34"/>
  <c r="C12" i="34"/>
  <c r="J13" i="34"/>
  <c r="G32" i="34"/>
  <c r="I26" i="34"/>
  <c r="J32" i="34"/>
  <c r="H26" i="34"/>
  <c r="H24" i="34"/>
  <c r="D31" i="34"/>
  <c r="B12" i="34"/>
  <c r="B28" i="34"/>
  <c r="B51" i="34"/>
  <c r="C51" i="34"/>
  <c r="C31" i="34"/>
  <c r="J11" i="34"/>
  <c r="F11" i="34"/>
  <c r="D51" i="34"/>
  <c r="E53" i="34"/>
  <c r="I51" i="34"/>
  <c r="E44" i="34"/>
  <c r="G24" i="34"/>
  <c r="E12" i="34"/>
  <c r="I11" i="34"/>
  <c r="E11" i="34"/>
  <c r="G51" i="34"/>
  <c r="I53" i="34"/>
  <c r="H31" i="34"/>
  <c r="J12" i="34"/>
  <c r="F53" i="34"/>
  <c r="H51" i="34"/>
  <c r="G31" i="34"/>
  <c r="I12" i="34"/>
  <c r="J31" i="34"/>
  <c r="F31" i="34"/>
  <c r="I28" i="34"/>
  <c r="G12" i="34"/>
  <c r="J53" i="34"/>
  <c r="J51" i="34"/>
  <c r="F51" i="34"/>
  <c r="I44" i="34"/>
  <c r="I31" i="34"/>
  <c r="F12" i="34"/>
  <c r="H106" i="23"/>
  <c r="G55" i="23"/>
  <c r="G64" i="23"/>
  <c r="G29" i="23"/>
  <c r="B27" i="34"/>
  <c r="G42" i="23"/>
  <c r="H42" i="23"/>
  <c r="G49" i="23"/>
  <c r="G38" i="23"/>
  <c r="J58" i="34"/>
  <c r="H57" i="34"/>
  <c r="G58" i="34"/>
  <c r="D57" i="34"/>
  <c r="C58" i="34"/>
  <c r="C57" i="34"/>
  <c r="D67" i="34"/>
  <c r="H67" i="34"/>
  <c r="C67" i="34"/>
  <c r="G66" i="34"/>
  <c r="C66" i="34"/>
  <c r="G67" i="34"/>
  <c r="J66" i="34"/>
  <c r="F66" i="34"/>
  <c r="I66" i="34"/>
  <c r="E66" i="34"/>
  <c r="H66" i="34"/>
  <c r="D66" i="34"/>
  <c r="J62" i="34"/>
  <c r="F62" i="34"/>
  <c r="F58" i="34"/>
  <c r="G57" i="34"/>
  <c r="H12" i="34"/>
  <c r="D12" i="34"/>
  <c r="E28" i="34"/>
  <c r="G20" i="34"/>
  <c r="C11" i="34"/>
  <c r="C20" i="34"/>
  <c r="C18" i="34" s="1"/>
  <c r="J52" i="34"/>
  <c r="F52" i="34"/>
  <c r="H44" i="34"/>
  <c r="J20" i="34"/>
  <c r="F20" i="34"/>
  <c r="H62" i="34"/>
  <c r="I58" i="34"/>
  <c r="F57" i="34"/>
  <c r="D53" i="34"/>
  <c r="I52" i="34"/>
  <c r="E52" i="34"/>
  <c r="G44" i="34"/>
  <c r="C44" i="34"/>
  <c r="I67" i="34"/>
  <c r="E67" i="34"/>
  <c r="G62" i="34"/>
  <c r="C62" i="34"/>
  <c r="H58" i="34"/>
  <c r="D58" i="34"/>
  <c r="E57" i="34"/>
  <c r="G53" i="34"/>
  <c r="C53" i="34"/>
  <c r="H52" i="34"/>
  <c r="D52" i="34"/>
  <c r="J44" i="34"/>
  <c r="F44" i="34"/>
  <c r="H40" i="34"/>
  <c r="D40" i="34"/>
  <c r="J28" i="34"/>
  <c r="F28" i="34"/>
  <c r="D25" i="34"/>
  <c r="I24" i="34"/>
  <c r="E24" i="34"/>
  <c r="C22" i="34"/>
  <c r="H20" i="34"/>
  <c r="D20" i="34"/>
  <c r="D19" i="34"/>
  <c r="D100" i="34" s="1"/>
  <c r="J33" i="34"/>
  <c r="I49" i="23"/>
  <c r="I62" i="34"/>
  <c r="E62" i="34"/>
  <c r="D44" i="34"/>
  <c r="H28" i="34"/>
  <c r="D28" i="34"/>
  <c r="J67" i="34"/>
  <c r="F67" i="34"/>
  <c r="D62" i="34"/>
  <c r="E58" i="34"/>
  <c r="H53" i="34"/>
  <c r="I40" i="34"/>
  <c r="E40" i="34"/>
  <c r="G28" i="34"/>
  <c r="C28" i="34"/>
  <c r="E25" i="34"/>
  <c r="J24" i="34"/>
  <c r="F24" i="34"/>
  <c r="D22" i="34"/>
  <c r="I20" i="34"/>
  <c r="E20" i="34"/>
  <c r="C33" i="34"/>
  <c r="I33" i="34"/>
  <c r="E33" i="34"/>
  <c r="D33" i="34"/>
  <c r="G33" i="34"/>
  <c r="F33" i="34"/>
  <c r="H33" i="34"/>
  <c r="G102" i="23"/>
  <c r="H18" i="23"/>
  <c r="H49" i="23"/>
  <c r="H64" i="23"/>
  <c r="H97" i="23"/>
  <c r="I97" i="23"/>
  <c r="J97" i="23"/>
  <c r="K97" i="23"/>
  <c r="L97" i="23"/>
  <c r="M97" i="23"/>
  <c r="N97" i="23"/>
  <c r="O97" i="23"/>
  <c r="H98" i="23"/>
  <c r="I98" i="23"/>
  <c r="J98" i="23"/>
  <c r="K98" i="23"/>
  <c r="L98" i="23"/>
  <c r="M98" i="23"/>
  <c r="N98" i="23"/>
  <c r="O98" i="23"/>
  <c r="I99" i="23"/>
  <c r="H100" i="23"/>
  <c r="I100" i="23"/>
  <c r="H103" i="23"/>
  <c r="I103" i="23"/>
  <c r="J103" i="23"/>
  <c r="K103" i="23"/>
  <c r="L103" i="23"/>
  <c r="M103" i="23"/>
  <c r="N103" i="23"/>
  <c r="O103" i="23"/>
  <c r="E9" i="23"/>
  <c r="F9" i="23"/>
  <c r="E15" i="23"/>
  <c r="F15" i="23"/>
  <c r="E18" i="23"/>
  <c r="F18" i="23"/>
  <c r="E21" i="23"/>
  <c r="F21" i="23"/>
  <c r="E29" i="23"/>
  <c r="F29" i="23"/>
  <c r="E38" i="23"/>
  <c r="F38" i="23"/>
  <c r="E42" i="23"/>
  <c r="F42" i="23"/>
  <c r="E49" i="23"/>
  <c r="F49" i="23"/>
  <c r="E97" i="23"/>
  <c r="E55" i="23"/>
  <c r="F55" i="23"/>
  <c r="E64" i="23"/>
  <c r="F64" i="23"/>
  <c r="F98" i="23"/>
  <c r="E74" i="23"/>
  <c r="F74" i="23"/>
  <c r="E77" i="23"/>
  <c r="F77" i="23"/>
  <c r="E80" i="23"/>
  <c r="F80" i="23"/>
  <c r="F97" i="23"/>
  <c r="E99" i="23"/>
  <c r="F99" i="23"/>
  <c r="E100" i="23"/>
  <c r="F100" i="23"/>
  <c r="E101" i="23"/>
  <c r="F101" i="23"/>
  <c r="E102" i="23"/>
  <c r="F102" i="23"/>
  <c r="E103" i="23"/>
  <c r="F103" i="23"/>
  <c r="E106" i="23"/>
  <c r="F106" i="23"/>
  <c r="E107" i="23"/>
  <c r="F107" i="23"/>
  <c r="D80" i="23"/>
  <c r="D77" i="23"/>
  <c r="D88" i="23" s="1"/>
  <c r="D74" i="23"/>
  <c r="D87" i="23" s="1"/>
  <c r="D98" i="23"/>
  <c r="D64" i="23"/>
  <c r="D97" i="23"/>
  <c r="D49" i="23"/>
  <c r="D102" i="23"/>
  <c r="D107" i="23"/>
  <c r="D103" i="23"/>
  <c r="D101" i="23"/>
  <c r="D100" i="23"/>
  <c r="D15" i="23"/>
  <c r="I9" i="41" l="1"/>
  <c r="I25" i="41" s="1"/>
  <c r="I24" i="41" s="1"/>
  <c r="L25" i="41"/>
  <c r="L24" i="41" s="1"/>
  <c r="L8" i="41"/>
  <c r="E9" i="41"/>
  <c r="H9" i="41"/>
  <c r="F9" i="41"/>
  <c r="G9" i="41"/>
  <c r="D9" i="41"/>
  <c r="I15" i="23"/>
  <c r="D16" i="34"/>
  <c r="D15" i="34" s="1"/>
  <c r="H15" i="23"/>
  <c r="C16" i="34"/>
  <c r="C15" i="34" s="1"/>
  <c r="H21" i="23"/>
  <c r="F25" i="34"/>
  <c r="G35" i="23"/>
  <c r="G45" i="23" s="1"/>
  <c r="F104" i="23"/>
  <c r="I35" i="23"/>
  <c r="I45" i="23" s="1"/>
  <c r="I57" i="34"/>
  <c r="J9" i="41" s="1"/>
  <c r="J29" i="23"/>
  <c r="J18" i="23"/>
  <c r="J42" i="23"/>
  <c r="H55" i="23"/>
  <c r="H48" i="23" s="1"/>
  <c r="H59" i="23" s="1"/>
  <c r="J15" i="23"/>
  <c r="J38" i="23"/>
  <c r="J57" i="34"/>
  <c r="K9" i="41" s="1"/>
  <c r="J64" i="23"/>
  <c r="H99" i="23"/>
  <c r="C50" i="34"/>
  <c r="C49" i="34" s="1"/>
  <c r="C65" i="34"/>
  <c r="C99" i="34" s="1"/>
  <c r="G48" i="23"/>
  <c r="G59" i="23" s="1"/>
  <c r="H101" i="23"/>
  <c r="C39" i="34"/>
  <c r="C43" i="34"/>
  <c r="C102" i="34" s="1"/>
  <c r="E30" i="34"/>
  <c r="D30" i="34"/>
  <c r="C10" i="34"/>
  <c r="C9" i="34" s="1"/>
  <c r="H107" i="23"/>
  <c r="H108" i="23" s="1"/>
  <c r="H38" i="23"/>
  <c r="H35" i="23" s="1"/>
  <c r="H45" i="23" s="1"/>
  <c r="H102" i="23"/>
  <c r="C30" i="34"/>
  <c r="C101" i="34" s="1"/>
  <c r="I101" i="23"/>
  <c r="H29" i="23"/>
  <c r="H9" i="23"/>
  <c r="C36" i="34"/>
  <c r="C106" i="34" s="1"/>
  <c r="D50" i="34"/>
  <c r="D49" i="34" s="1"/>
  <c r="C27" i="34"/>
  <c r="C21" i="34" s="1"/>
  <c r="D65" i="34"/>
  <c r="D99" i="34" s="1"/>
  <c r="E19" i="34"/>
  <c r="E22" i="34"/>
  <c r="J100" i="23"/>
  <c r="D18" i="34"/>
  <c r="E16" i="34"/>
  <c r="E15" i="34" s="1"/>
  <c r="E98" i="23"/>
  <c r="E104" i="23" s="1"/>
  <c r="E87" i="23"/>
  <c r="F87" i="23" s="1"/>
  <c r="E88" i="23"/>
  <c r="F88" i="23" s="1"/>
  <c r="E108" i="23"/>
  <c r="F35" i="23"/>
  <c r="F45" i="23" s="1"/>
  <c r="F73" i="23"/>
  <c r="F108" i="23"/>
  <c r="E73" i="23"/>
  <c r="E35" i="23"/>
  <c r="E45" i="23" s="1"/>
  <c r="D86" i="23"/>
  <c r="E8" i="23"/>
  <c r="E34" i="23" s="1"/>
  <c r="D73" i="23"/>
  <c r="F48" i="23"/>
  <c r="F8" i="23"/>
  <c r="F71" i="23" s="1"/>
  <c r="E48" i="23"/>
  <c r="E59" i="23" s="1"/>
  <c r="D38" i="23"/>
  <c r="D42" i="23"/>
  <c r="D29" i="23"/>
  <c r="D55" i="23"/>
  <c r="D48" i="23" s="1"/>
  <c r="D59" i="23" s="1"/>
  <c r="D9" i="23"/>
  <c r="D21" i="23"/>
  <c r="D106" i="23"/>
  <c r="D108" i="23" s="1"/>
  <c r="D18" i="23"/>
  <c r="D99" i="23"/>
  <c r="D104" i="23" s="1"/>
  <c r="I8" i="41" l="1"/>
  <c r="K25" i="41"/>
  <c r="K24" i="41" s="1"/>
  <c r="K8" i="41"/>
  <c r="J25" i="41"/>
  <c r="J24" i="41" s="1"/>
  <c r="J8" i="41"/>
  <c r="G25" i="41"/>
  <c r="G24" i="41" s="1"/>
  <c r="G8" i="41"/>
  <c r="F25" i="41"/>
  <c r="F24" i="41" s="1"/>
  <c r="F8" i="41"/>
  <c r="H25" i="41"/>
  <c r="H24" i="41" s="1"/>
  <c r="H8" i="41"/>
  <c r="E25" i="41"/>
  <c r="E24" i="41" s="1"/>
  <c r="E8" i="41"/>
  <c r="D25" i="41"/>
  <c r="D24" i="41" s="1"/>
  <c r="D8" i="41"/>
  <c r="G25" i="34"/>
  <c r="I21" i="23"/>
  <c r="D23" i="34"/>
  <c r="J35" i="23"/>
  <c r="J45" i="23" s="1"/>
  <c r="K64" i="23"/>
  <c r="I55" i="23"/>
  <c r="K29" i="23"/>
  <c r="K38" i="23"/>
  <c r="K42" i="23"/>
  <c r="K15" i="23"/>
  <c r="K18" i="23"/>
  <c r="C64" i="34"/>
  <c r="C56" i="34"/>
  <c r="D14" i="41" s="1"/>
  <c r="D64" i="34"/>
  <c r="E50" i="34"/>
  <c r="E49" i="34" s="1"/>
  <c r="H8" i="23"/>
  <c r="D36" i="34"/>
  <c r="I106" i="23"/>
  <c r="C42" i="34"/>
  <c r="D10" i="34"/>
  <c r="D9" i="34" s="1"/>
  <c r="I9" i="23"/>
  <c r="D43" i="34"/>
  <c r="I102" i="23"/>
  <c r="D27" i="34"/>
  <c r="J99" i="23"/>
  <c r="D101" i="34"/>
  <c r="D29" i="34"/>
  <c r="C107" i="34"/>
  <c r="C108" i="34" s="1"/>
  <c r="C38" i="34"/>
  <c r="J49" i="23"/>
  <c r="E65" i="34"/>
  <c r="E64" i="34" s="1"/>
  <c r="C29" i="34"/>
  <c r="C8" i="34" s="1"/>
  <c r="C34" i="34" s="1"/>
  <c r="J101" i="23"/>
  <c r="D39" i="34"/>
  <c r="I107" i="23"/>
  <c r="F16" i="34"/>
  <c r="F15" i="34" s="1"/>
  <c r="F19" i="34"/>
  <c r="K100" i="23"/>
  <c r="E101" i="34"/>
  <c r="E29" i="34"/>
  <c r="E100" i="34"/>
  <c r="E18" i="34"/>
  <c r="K49" i="23"/>
  <c r="F50" i="34"/>
  <c r="F49" i="34" s="1"/>
  <c r="F22" i="34"/>
  <c r="F65" i="34"/>
  <c r="E86" i="23"/>
  <c r="F7" i="23"/>
  <c r="F61" i="23" s="1"/>
  <c r="F60" i="23" s="1"/>
  <c r="F69" i="23" s="1"/>
  <c r="E71" i="23"/>
  <c r="E90" i="23" s="1"/>
  <c r="F34" i="23"/>
  <c r="F46" i="23" s="1"/>
  <c r="E46" i="23"/>
  <c r="E7" i="23"/>
  <c r="E61" i="23" s="1"/>
  <c r="E60" i="23" s="1"/>
  <c r="E69" i="23" s="1"/>
  <c r="E70" i="23" s="1"/>
  <c r="E92" i="23" s="1"/>
  <c r="E94" i="23" s="1"/>
  <c r="F86" i="23"/>
  <c r="F59" i="23"/>
  <c r="F90" i="23"/>
  <c r="F91" i="23"/>
  <c r="D35" i="23"/>
  <c r="D45" i="23" s="1"/>
  <c r="D8" i="23"/>
  <c r="D34" i="23" s="1"/>
  <c r="G80" i="23" l="1"/>
  <c r="K36" i="34"/>
  <c r="P106" i="23"/>
  <c r="D21" i="34"/>
  <c r="D8" i="34" s="1"/>
  <c r="D34" i="34" s="1"/>
  <c r="E23" i="34"/>
  <c r="J21" i="23"/>
  <c r="H25" i="34"/>
  <c r="K35" i="23"/>
  <c r="K45" i="23" s="1"/>
  <c r="H34" i="23"/>
  <c r="H46" i="23" s="1"/>
  <c r="H71" i="23"/>
  <c r="L18" i="23"/>
  <c r="L15" i="23"/>
  <c r="L42" i="23"/>
  <c r="L29" i="23"/>
  <c r="H7" i="23"/>
  <c r="H61" i="23" s="1"/>
  <c r="H60" i="23" s="1"/>
  <c r="H69" i="23" s="1"/>
  <c r="H70" i="23" s="1"/>
  <c r="L64" i="23"/>
  <c r="L38" i="23"/>
  <c r="J55" i="23"/>
  <c r="C35" i="34"/>
  <c r="C45" i="34" s="1"/>
  <c r="C46" i="34" s="1"/>
  <c r="C55" i="34"/>
  <c r="C48" i="34" s="1"/>
  <c r="C59" i="34" s="1"/>
  <c r="K101" i="23"/>
  <c r="E99" i="34"/>
  <c r="K99" i="23"/>
  <c r="J107" i="23"/>
  <c r="E39" i="34"/>
  <c r="I48" i="23"/>
  <c r="D56" i="34"/>
  <c r="I8" i="23"/>
  <c r="I108" i="23"/>
  <c r="D102" i="34"/>
  <c r="D42" i="34"/>
  <c r="D106" i="34"/>
  <c r="F30" i="34"/>
  <c r="F29" i="34" s="1"/>
  <c r="D107" i="34"/>
  <c r="D38" i="34"/>
  <c r="E27" i="34"/>
  <c r="J102" i="23"/>
  <c r="E43" i="34"/>
  <c r="E10" i="34"/>
  <c r="E9" i="34" s="1"/>
  <c r="J9" i="23"/>
  <c r="J106" i="23"/>
  <c r="E36" i="34"/>
  <c r="E106" i="34" s="1"/>
  <c r="C71" i="34"/>
  <c r="F100" i="34"/>
  <c r="F18" i="34"/>
  <c r="G30" i="34"/>
  <c r="L101" i="23"/>
  <c r="F64" i="34"/>
  <c r="F99" i="34"/>
  <c r="L49" i="23"/>
  <c r="G50" i="34"/>
  <c r="G49" i="34" s="1"/>
  <c r="G22" i="34"/>
  <c r="G19" i="34"/>
  <c r="L100" i="23"/>
  <c r="G65" i="34"/>
  <c r="L99" i="23"/>
  <c r="G16" i="34"/>
  <c r="G15" i="34" s="1"/>
  <c r="E89" i="23"/>
  <c r="E91" i="23"/>
  <c r="E47" i="23"/>
  <c r="F70" i="23"/>
  <c r="F92" i="23" s="1"/>
  <c r="F94" i="23" s="1"/>
  <c r="F89" i="23"/>
  <c r="E96" i="23"/>
  <c r="F47" i="23"/>
  <c r="D46" i="23"/>
  <c r="D7" i="23"/>
  <c r="D61" i="23" s="1"/>
  <c r="D60" i="23" s="1"/>
  <c r="D71" i="23"/>
  <c r="E21" i="34" l="1"/>
  <c r="E8" i="34" s="1"/>
  <c r="E34" i="34" s="1"/>
  <c r="K106" i="34"/>
  <c r="I25" i="34"/>
  <c r="F23" i="34"/>
  <c r="K21" i="23"/>
  <c r="C63" i="34"/>
  <c r="C61" i="34" s="1"/>
  <c r="C60" i="34" s="1"/>
  <c r="C69" i="34" s="1"/>
  <c r="C70" i="34" s="1"/>
  <c r="D7" i="41" s="1"/>
  <c r="H47" i="23"/>
  <c r="L35" i="23"/>
  <c r="L45" i="23" s="1"/>
  <c r="M29" i="23"/>
  <c r="M15" i="23"/>
  <c r="I34" i="23"/>
  <c r="I46" i="23" s="1"/>
  <c r="I71" i="23"/>
  <c r="K55" i="23"/>
  <c r="M64" i="23"/>
  <c r="M18" i="23"/>
  <c r="M38" i="23"/>
  <c r="M42" i="23"/>
  <c r="C7" i="34"/>
  <c r="F101" i="34"/>
  <c r="I59" i="23"/>
  <c r="D35" i="34"/>
  <c r="D45" i="34" s="1"/>
  <c r="D46" i="34" s="1"/>
  <c r="D71" i="34"/>
  <c r="J48" i="23"/>
  <c r="E56" i="34"/>
  <c r="K107" i="23"/>
  <c r="F39" i="34"/>
  <c r="J8" i="23"/>
  <c r="E102" i="34"/>
  <c r="E42" i="34"/>
  <c r="F27" i="34"/>
  <c r="D108" i="34"/>
  <c r="I7" i="23"/>
  <c r="E38" i="34"/>
  <c r="E107" i="34"/>
  <c r="E108" i="34" s="1"/>
  <c r="F36" i="34"/>
  <c r="F106" i="34" s="1"/>
  <c r="K106" i="23"/>
  <c r="F10" i="34"/>
  <c r="F9" i="34" s="1"/>
  <c r="K9" i="23"/>
  <c r="F43" i="34"/>
  <c r="K102" i="23"/>
  <c r="D55" i="34"/>
  <c r="D48" i="34" s="1"/>
  <c r="D59" i="34" s="1"/>
  <c r="E14" i="41"/>
  <c r="J108" i="23"/>
  <c r="H19" i="34"/>
  <c r="M100" i="23"/>
  <c r="H30" i="34"/>
  <c r="M101" i="23"/>
  <c r="H16" i="34"/>
  <c r="H15" i="34" s="1"/>
  <c r="H65" i="34"/>
  <c r="M99" i="23"/>
  <c r="G99" i="34"/>
  <c r="G64" i="34"/>
  <c r="H22" i="34"/>
  <c r="G18" i="34"/>
  <c r="G100" i="34"/>
  <c r="M49" i="23"/>
  <c r="H50" i="34"/>
  <c r="H49" i="34" s="1"/>
  <c r="G101" i="34"/>
  <c r="G29" i="34"/>
  <c r="D90" i="23"/>
  <c r="F96" i="23"/>
  <c r="E105" i="23"/>
  <c r="D69" i="23"/>
  <c r="D70" i="23" s="1"/>
  <c r="D47" i="23"/>
  <c r="D89" i="23"/>
  <c r="D91" i="23"/>
  <c r="J25" i="34" l="1"/>
  <c r="K25" i="34"/>
  <c r="F21" i="34"/>
  <c r="F8" i="34" s="1"/>
  <c r="F34" i="34" s="1"/>
  <c r="G23" i="34"/>
  <c r="L21" i="23"/>
  <c r="I61" i="23"/>
  <c r="I60" i="23" s="1"/>
  <c r="I69" i="23" s="1"/>
  <c r="I70" i="23" s="1"/>
  <c r="D92" i="23"/>
  <c r="D94" i="23" s="1"/>
  <c r="D96" i="23" s="1"/>
  <c r="D105" i="23" s="1"/>
  <c r="B7" i="41"/>
  <c r="B13" i="41" s="1"/>
  <c r="B19" i="41" s="1"/>
  <c r="C47" i="34"/>
  <c r="E71" i="34"/>
  <c r="L55" i="23"/>
  <c r="N15" i="23"/>
  <c r="N42" i="23"/>
  <c r="N64" i="23"/>
  <c r="J34" i="23"/>
  <c r="J46" i="23" s="1"/>
  <c r="J71" i="23"/>
  <c r="N38" i="23"/>
  <c r="N29" i="23"/>
  <c r="M35" i="23"/>
  <c r="M45" i="23" s="1"/>
  <c r="N18" i="23"/>
  <c r="J59" i="23"/>
  <c r="D7" i="34"/>
  <c r="E35" i="34"/>
  <c r="E45" i="34" s="1"/>
  <c r="E46" i="34" s="1"/>
  <c r="K108" i="23"/>
  <c r="K8" i="23"/>
  <c r="G27" i="34"/>
  <c r="L107" i="23"/>
  <c r="G39" i="34"/>
  <c r="L106" i="23"/>
  <c r="G36" i="34"/>
  <c r="G106" i="34" s="1"/>
  <c r="F107" i="34"/>
  <c r="F108" i="34" s="1"/>
  <c r="F38" i="34"/>
  <c r="E55" i="34"/>
  <c r="E48" i="34" s="1"/>
  <c r="E59" i="34" s="1"/>
  <c r="F14" i="41"/>
  <c r="F42" i="34"/>
  <c r="F102" i="34"/>
  <c r="G43" i="34"/>
  <c r="L102" i="23"/>
  <c r="G10" i="34"/>
  <c r="G9" i="34" s="1"/>
  <c r="L9" i="23"/>
  <c r="K48" i="23"/>
  <c r="F56" i="34"/>
  <c r="J7" i="23"/>
  <c r="J61" i="23" s="1"/>
  <c r="J60" i="23" s="1"/>
  <c r="J69" i="23" s="1"/>
  <c r="I22" i="34"/>
  <c r="H101" i="34"/>
  <c r="H29" i="34"/>
  <c r="I19" i="34"/>
  <c r="N100" i="23"/>
  <c r="H99" i="34"/>
  <c r="H64" i="34"/>
  <c r="N49" i="23"/>
  <c r="I50" i="34"/>
  <c r="I49" i="34" s="1"/>
  <c r="I30" i="34"/>
  <c r="N101" i="23"/>
  <c r="H100" i="34"/>
  <c r="H18" i="34"/>
  <c r="I16" i="34"/>
  <c r="I15" i="34" s="1"/>
  <c r="I65" i="34"/>
  <c r="N99" i="23"/>
  <c r="F105" i="23"/>
  <c r="L20" i="41" l="1"/>
  <c r="D20" i="41"/>
  <c r="C20" i="41"/>
  <c r="E20" i="41"/>
  <c r="I20" i="41"/>
  <c r="J20" i="41"/>
  <c r="G20" i="41"/>
  <c r="K20" i="41"/>
  <c r="F20" i="41"/>
  <c r="H20" i="41"/>
  <c r="P107" i="23"/>
  <c r="P108" i="23" s="1"/>
  <c r="K39" i="34"/>
  <c r="P38" i="23"/>
  <c r="P64" i="23"/>
  <c r="K65" i="34"/>
  <c r="P99" i="23"/>
  <c r="K19" i="34"/>
  <c r="P18" i="23"/>
  <c r="P100" i="23"/>
  <c r="P29" i="23"/>
  <c r="K30" i="34"/>
  <c r="P101" i="23"/>
  <c r="P102" i="23"/>
  <c r="K43" i="34"/>
  <c r="P42" i="23"/>
  <c r="P15" i="23"/>
  <c r="K16" i="34"/>
  <c r="K15" i="34" s="1"/>
  <c r="K22" i="34"/>
  <c r="G21" i="34"/>
  <c r="G8" i="34" s="1"/>
  <c r="G34" i="34" s="1"/>
  <c r="D63" i="34"/>
  <c r="D61" i="34" s="1"/>
  <c r="D60" i="34" s="1"/>
  <c r="D69" i="34" s="1"/>
  <c r="D70" i="34" s="1"/>
  <c r="E7" i="41" s="1"/>
  <c r="H23" i="34"/>
  <c r="M21" i="23"/>
  <c r="K34" i="23"/>
  <c r="K46" i="23" s="1"/>
  <c r="K71" i="23"/>
  <c r="O18" i="23"/>
  <c r="O29" i="23"/>
  <c r="O42" i="23"/>
  <c r="N35" i="23"/>
  <c r="N45" i="23" s="1"/>
  <c r="M55" i="23"/>
  <c r="O38" i="23"/>
  <c r="O64" i="23"/>
  <c r="O15" i="23"/>
  <c r="F71" i="34"/>
  <c r="K59" i="23"/>
  <c r="J70" i="23"/>
  <c r="K7" i="23"/>
  <c r="K61" i="23" s="1"/>
  <c r="K60" i="23" s="1"/>
  <c r="K69" i="23" s="1"/>
  <c r="E7" i="34"/>
  <c r="L8" i="23"/>
  <c r="L34" i="23" s="1"/>
  <c r="H39" i="34"/>
  <c r="M107" i="23"/>
  <c r="H10" i="34"/>
  <c r="H9" i="34" s="1"/>
  <c r="M9" i="23"/>
  <c r="M102" i="23"/>
  <c r="H43" i="34"/>
  <c r="L108" i="23"/>
  <c r="E63" i="34"/>
  <c r="E61" i="34" s="1"/>
  <c r="E60" i="34" s="1"/>
  <c r="I47" i="23"/>
  <c r="F35" i="34"/>
  <c r="H36" i="34"/>
  <c r="H106" i="34" s="1"/>
  <c r="M106" i="23"/>
  <c r="G107" i="34"/>
  <c r="G108" i="34" s="1"/>
  <c r="G38" i="34"/>
  <c r="H27" i="34"/>
  <c r="F55" i="34"/>
  <c r="F48" i="34" s="1"/>
  <c r="F59" i="34" s="1"/>
  <c r="G14" i="41"/>
  <c r="L48" i="23"/>
  <c r="G56" i="34"/>
  <c r="G102" i="34"/>
  <c r="G42" i="34"/>
  <c r="I99" i="34"/>
  <c r="I64" i="34"/>
  <c r="I101" i="34"/>
  <c r="I29" i="34"/>
  <c r="J50" i="34"/>
  <c r="J49" i="34" s="1"/>
  <c r="O49" i="23"/>
  <c r="J19" i="34"/>
  <c r="O100" i="23"/>
  <c r="I100" i="34"/>
  <c r="I18" i="34"/>
  <c r="J65" i="34"/>
  <c r="O99" i="23"/>
  <c r="J16" i="34"/>
  <c r="J15" i="34" s="1"/>
  <c r="J30" i="34"/>
  <c r="O101" i="23"/>
  <c r="J22" i="34"/>
  <c r="F110" i="23"/>
  <c r="E110" i="23"/>
  <c r="D110" i="23"/>
  <c r="K101" i="34" l="1"/>
  <c r="K29" i="34"/>
  <c r="K18" i="34"/>
  <c r="K100" i="34"/>
  <c r="P35" i="23"/>
  <c r="P45" i="23" s="1"/>
  <c r="K102" i="34"/>
  <c r="K42" i="34"/>
  <c r="K107" i="34"/>
  <c r="K108" i="34" s="1"/>
  <c r="K38" i="34"/>
  <c r="K99" i="34"/>
  <c r="K64" i="34"/>
  <c r="D47" i="34"/>
  <c r="H21" i="34"/>
  <c r="H8" i="34" s="1"/>
  <c r="H34" i="34" s="1"/>
  <c r="I23" i="34"/>
  <c r="N21" i="23"/>
  <c r="O35" i="23"/>
  <c r="O45" i="23" s="1"/>
  <c r="N55" i="23"/>
  <c r="G71" i="34"/>
  <c r="L59" i="23"/>
  <c r="K70" i="23"/>
  <c r="L71" i="23"/>
  <c r="G35" i="34"/>
  <c r="G45" i="34" s="1"/>
  <c r="G46" i="34" s="1"/>
  <c r="F63" i="34"/>
  <c r="F61" i="34" s="1"/>
  <c r="F60" i="34" s="1"/>
  <c r="F69" i="34" s="1"/>
  <c r="F70" i="34" s="1"/>
  <c r="G7" i="41" s="1"/>
  <c r="F45" i="34"/>
  <c r="F46" i="34" s="1"/>
  <c r="F7" i="34"/>
  <c r="J47" i="23"/>
  <c r="H42" i="34"/>
  <c r="H102" i="34"/>
  <c r="M48" i="23"/>
  <c r="H56" i="34"/>
  <c r="H38" i="34"/>
  <c r="H107" i="34"/>
  <c r="H108" i="34" s="1"/>
  <c r="I27" i="34"/>
  <c r="M108" i="23"/>
  <c r="M8" i="23"/>
  <c r="M34" i="23" s="1"/>
  <c r="L46" i="23"/>
  <c r="L7" i="23"/>
  <c r="L61" i="23" s="1"/>
  <c r="L60" i="23" s="1"/>
  <c r="L69" i="23" s="1"/>
  <c r="N107" i="23"/>
  <c r="I39" i="34"/>
  <c r="G55" i="34"/>
  <c r="G48" i="34" s="1"/>
  <c r="G59" i="34" s="1"/>
  <c r="H14" i="41"/>
  <c r="I36" i="34"/>
  <c r="I106" i="34" s="1"/>
  <c r="N106" i="23"/>
  <c r="E47" i="34"/>
  <c r="E69" i="34"/>
  <c r="E70" i="34" s="1"/>
  <c r="F7" i="41" s="1"/>
  <c r="N102" i="23"/>
  <c r="I43" i="34"/>
  <c r="N9" i="23"/>
  <c r="I10" i="34"/>
  <c r="I9" i="34" s="1"/>
  <c r="J99" i="34"/>
  <c r="J64" i="34"/>
  <c r="J100" i="34"/>
  <c r="J18" i="34"/>
  <c r="J101" i="34"/>
  <c r="J29" i="34"/>
  <c r="G18" i="23"/>
  <c r="G21" i="23"/>
  <c r="G99" i="23"/>
  <c r="G97" i="23"/>
  <c r="G98" i="23"/>
  <c r="G101" i="23"/>
  <c r="G103" i="23"/>
  <c r="G106" i="23"/>
  <c r="K35" i="34" l="1"/>
  <c r="K45" i="34" s="1"/>
  <c r="K23" i="34"/>
  <c r="K21" i="34" s="1"/>
  <c r="P21" i="23"/>
  <c r="K10" i="34"/>
  <c r="K9" i="34" s="1"/>
  <c r="P9" i="23"/>
  <c r="P8" i="23" s="1"/>
  <c r="J23" i="34"/>
  <c r="O21" i="23"/>
  <c r="I21" i="34"/>
  <c r="I8" i="34" s="1"/>
  <c r="I34" i="34" s="1"/>
  <c r="H35" i="34"/>
  <c r="H45" i="34" s="1"/>
  <c r="H46" i="34" s="1"/>
  <c r="G8" i="23"/>
  <c r="O55" i="23"/>
  <c r="M59" i="23"/>
  <c r="L70" i="23"/>
  <c r="G7" i="34"/>
  <c r="N108" i="23"/>
  <c r="J10" i="34"/>
  <c r="J9" i="34" s="1"/>
  <c r="O9" i="23"/>
  <c r="G63" i="34"/>
  <c r="G61" i="34" s="1"/>
  <c r="G60" i="34" s="1"/>
  <c r="O106" i="23"/>
  <c r="J36" i="34"/>
  <c r="J106" i="34" s="1"/>
  <c r="I107" i="34"/>
  <c r="I108" i="34" s="1"/>
  <c r="I38" i="34"/>
  <c r="N48" i="23"/>
  <c r="I56" i="34"/>
  <c r="I42" i="34"/>
  <c r="I102" i="34"/>
  <c r="M46" i="23"/>
  <c r="M71" i="23"/>
  <c r="M7" i="23"/>
  <c r="M61" i="23" s="1"/>
  <c r="M60" i="23" s="1"/>
  <c r="M69" i="23" s="1"/>
  <c r="J27" i="34"/>
  <c r="J43" i="34"/>
  <c r="O102" i="23"/>
  <c r="N8" i="23"/>
  <c r="N34" i="23" s="1"/>
  <c r="O107" i="23"/>
  <c r="J39" i="34"/>
  <c r="F47" i="34"/>
  <c r="H55" i="34"/>
  <c r="H48" i="34" s="1"/>
  <c r="H59" i="34" s="1"/>
  <c r="I14" i="41"/>
  <c r="K47" i="23"/>
  <c r="H71" i="34"/>
  <c r="G107" i="23"/>
  <c r="G100" i="23"/>
  <c r="J21" i="34" l="1"/>
  <c r="J8" i="34" s="1"/>
  <c r="J34" i="34" s="1"/>
  <c r="K8" i="34"/>
  <c r="K7" i="34" s="1"/>
  <c r="P7" i="23"/>
  <c r="P71" i="23"/>
  <c r="P34" i="23"/>
  <c r="P46" i="23" s="1"/>
  <c r="P55" i="23"/>
  <c r="P48" i="23" s="1"/>
  <c r="K56" i="34"/>
  <c r="K55" i="34" s="1"/>
  <c r="K48" i="34" s="1"/>
  <c r="H7" i="34"/>
  <c r="I71" i="34"/>
  <c r="N59" i="23"/>
  <c r="M70" i="23"/>
  <c r="I35" i="34"/>
  <c r="I45" i="34" s="1"/>
  <c r="I46" i="34" s="1"/>
  <c r="O8" i="23"/>
  <c r="O34" i="23" s="1"/>
  <c r="H63" i="34"/>
  <c r="H61" i="34" s="1"/>
  <c r="H60" i="34" s="1"/>
  <c r="O108" i="23"/>
  <c r="G47" i="34"/>
  <c r="G69" i="34"/>
  <c r="G70" i="34" s="1"/>
  <c r="H7" i="41" s="1"/>
  <c r="J38" i="34"/>
  <c r="J107" i="34"/>
  <c r="J108" i="34" s="1"/>
  <c r="N71" i="23"/>
  <c r="N7" i="23"/>
  <c r="N61" i="23" s="1"/>
  <c r="N60" i="23" s="1"/>
  <c r="N69" i="23" s="1"/>
  <c r="N46" i="23"/>
  <c r="I55" i="34"/>
  <c r="I48" i="34" s="1"/>
  <c r="I59" i="34" s="1"/>
  <c r="J14" i="41"/>
  <c r="L47" i="23"/>
  <c r="J42" i="34"/>
  <c r="J102" i="34"/>
  <c r="O48" i="23"/>
  <c r="J56" i="34"/>
  <c r="B56" i="34"/>
  <c r="G108" i="23"/>
  <c r="K34" i="34" l="1"/>
  <c r="K46" i="34" s="1"/>
  <c r="K59" i="34"/>
  <c r="P59" i="23"/>
  <c r="K71" i="34"/>
  <c r="C14" i="41"/>
  <c r="I7" i="34"/>
  <c r="O59" i="23"/>
  <c r="N70" i="23"/>
  <c r="J35" i="34"/>
  <c r="O7" i="23"/>
  <c r="O61" i="23" s="1"/>
  <c r="O60" i="23" s="1"/>
  <c r="O69" i="23" s="1"/>
  <c r="O46" i="23"/>
  <c r="O71" i="23"/>
  <c r="J55" i="34"/>
  <c r="J48" i="34" s="1"/>
  <c r="J59" i="34" s="1"/>
  <c r="K14" i="41"/>
  <c r="I63" i="34"/>
  <c r="I61" i="34" s="1"/>
  <c r="I60" i="34" s="1"/>
  <c r="H69" i="34"/>
  <c r="H70" i="34" s="1"/>
  <c r="I7" i="41" s="1"/>
  <c r="H47" i="34"/>
  <c r="M47" i="23"/>
  <c r="J71" i="34"/>
  <c r="G34" i="23"/>
  <c r="G46" i="23" s="1"/>
  <c r="G71" i="23"/>
  <c r="G7" i="23"/>
  <c r="G61" i="23" s="1"/>
  <c r="G60" i="23" s="1"/>
  <c r="P61" i="23" l="1"/>
  <c r="P60" i="23" s="1"/>
  <c r="K63" i="34"/>
  <c r="K61" i="34" s="1"/>
  <c r="K60" i="34" s="1"/>
  <c r="O70" i="23"/>
  <c r="J45" i="34"/>
  <c r="J46" i="34" s="1"/>
  <c r="J7" i="34"/>
  <c r="N47" i="23"/>
  <c r="I69" i="34"/>
  <c r="I70" i="34" s="1"/>
  <c r="J7" i="41" s="1"/>
  <c r="I47" i="34"/>
  <c r="J63" i="34"/>
  <c r="J61" i="34" s="1"/>
  <c r="J60" i="34" s="1"/>
  <c r="G69" i="23"/>
  <c r="G70" i="23" s="1"/>
  <c r="G47" i="23"/>
  <c r="K69" i="34" l="1"/>
  <c r="K70" i="34" s="1"/>
  <c r="L7" i="41" s="1"/>
  <c r="L13" i="41" s="1"/>
  <c r="L19" i="41" s="1"/>
  <c r="K47" i="34"/>
  <c r="P69" i="23"/>
  <c r="P70" i="23" s="1"/>
  <c r="P47" i="23"/>
  <c r="O47" i="23"/>
  <c r="J69" i="34"/>
  <c r="J70" i="34" s="1"/>
  <c r="K7" i="41" s="1"/>
  <c r="J47" i="34"/>
  <c r="B63" i="34"/>
  <c r="G104" i="23" l="1"/>
  <c r="G77" i="23"/>
  <c r="G74" i="23"/>
  <c r="G92" i="23"/>
  <c r="G94" i="23" s="1"/>
  <c r="G73" i="23" l="1"/>
  <c r="G96" i="23"/>
  <c r="G105" i="23" l="1"/>
  <c r="C109" i="34" s="1"/>
  <c r="G110" i="23" l="1"/>
  <c r="B109" i="34"/>
  <c r="D109" i="34"/>
  <c r="E109" i="34" l="1"/>
  <c r="G88" i="23"/>
  <c r="F109" i="34" l="1"/>
  <c r="G87" i="23"/>
  <c r="G91" i="23"/>
  <c r="H80" i="23" l="1"/>
  <c r="G109" i="34"/>
  <c r="G86" i="23"/>
  <c r="G90" i="23"/>
  <c r="G89" i="23" l="1"/>
  <c r="H109" i="34"/>
  <c r="I109" i="34" l="1"/>
  <c r="H104" i="23" l="1"/>
  <c r="H74" i="23"/>
  <c r="H92" i="23"/>
  <c r="H94" i="23" s="1"/>
  <c r="H96" i="23" s="1"/>
  <c r="H77" i="23"/>
  <c r="H88" i="23" s="1"/>
  <c r="J109" i="34"/>
  <c r="B98" i="34"/>
  <c r="B102" i="34"/>
  <c r="B101" i="34"/>
  <c r="B97" i="34"/>
  <c r="B103" i="34"/>
  <c r="B106" i="34"/>
  <c r="H105" i="23" l="1"/>
  <c r="H110" i="23" s="1"/>
  <c r="H91" i="23"/>
  <c r="H73" i="23"/>
  <c r="H87" i="23"/>
  <c r="B61" i="34"/>
  <c r="B49" i="34"/>
  <c r="B18" i="34"/>
  <c r="B100" i="34"/>
  <c r="B21" i="34"/>
  <c r="B99" i="34"/>
  <c r="B64" i="34"/>
  <c r="B29" i="34"/>
  <c r="B38" i="34"/>
  <c r="B107" i="34"/>
  <c r="B108" i="34" s="1"/>
  <c r="B42" i="34"/>
  <c r="B9" i="34"/>
  <c r="B55" i="34"/>
  <c r="B80" i="34"/>
  <c r="H86" i="23" l="1"/>
  <c r="H90" i="23"/>
  <c r="I80" i="23"/>
  <c r="B8" i="34"/>
  <c r="B71" i="34" s="1"/>
  <c r="B48" i="34"/>
  <c r="B59" i="34" s="1"/>
  <c r="B60" i="34"/>
  <c r="B69" i="34" s="1"/>
  <c r="B35" i="34"/>
  <c r="B45" i="34" s="1"/>
  <c r="H89" i="23" l="1"/>
  <c r="B47" i="34"/>
  <c r="B70" i="34"/>
  <c r="C7" i="41" s="1"/>
  <c r="B7" i="34"/>
  <c r="B34" i="34"/>
  <c r="B46" i="34" s="1"/>
  <c r="I104" i="23" l="1"/>
  <c r="I74" i="23"/>
  <c r="I92" i="23"/>
  <c r="I94" i="23" s="1"/>
  <c r="I96" i="23" s="1"/>
  <c r="I77" i="23"/>
  <c r="I88" i="23" s="1"/>
  <c r="B104" i="34"/>
  <c r="B77" i="34"/>
  <c r="B88" i="34" s="1"/>
  <c r="B74" i="34"/>
  <c r="B92" i="34"/>
  <c r="B94" i="34" s="1"/>
  <c r="C13" i="41" s="1"/>
  <c r="C19" i="41" s="1"/>
  <c r="I105" i="23" l="1"/>
  <c r="I110" i="23" s="1"/>
  <c r="I91" i="23"/>
  <c r="I87" i="23"/>
  <c r="I73" i="23"/>
  <c r="B87" i="34"/>
  <c r="B73" i="34"/>
  <c r="B96" i="34"/>
  <c r="C23" i="41" s="1"/>
  <c r="C36" i="41" s="1"/>
  <c r="I90" i="23" l="1"/>
  <c r="I86" i="23"/>
  <c r="J80" i="23"/>
  <c r="B105" i="34"/>
  <c r="B110" i="34" s="1"/>
  <c r="C80" i="34"/>
  <c r="I89" i="23" l="1"/>
  <c r="B90" i="34"/>
  <c r="B86" i="34"/>
  <c r="C42" i="41" s="1"/>
  <c r="C41" i="41" l="1"/>
  <c r="B89" i="34"/>
  <c r="C44" i="41" s="1"/>
  <c r="B91" i="34"/>
  <c r="J104" i="23" l="1"/>
  <c r="J77" i="23"/>
  <c r="J88" i="23" s="1"/>
  <c r="J91" i="23" s="1"/>
  <c r="J92" i="23"/>
  <c r="J94" i="23" s="1"/>
  <c r="J96" i="23" s="1"/>
  <c r="J74" i="23"/>
  <c r="J105" i="23" l="1"/>
  <c r="J110" i="23" s="1"/>
  <c r="J73" i="23"/>
  <c r="J87" i="23"/>
  <c r="C104" i="34"/>
  <c r="C77" i="34"/>
  <c r="C88" i="34" s="1"/>
  <c r="C74" i="34"/>
  <c r="C92" i="34"/>
  <c r="C94" i="34" s="1"/>
  <c r="J86" i="23" l="1"/>
  <c r="J90" i="23"/>
  <c r="K80" i="23"/>
  <c r="C91" i="34"/>
  <c r="C73" i="34"/>
  <c r="C87" i="34"/>
  <c r="C96" i="34"/>
  <c r="J89" i="23" l="1"/>
  <c r="D13" i="41"/>
  <c r="D19" i="41" s="1"/>
  <c r="C86" i="34"/>
  <c r="D42" i="41" s="1"/>
  <c r="C90" i="34"/>
  <c r="D23" i="41"/>
  <c r="D36" i="41" s="1"/>
  <c r="C105" i="34"/>
  <c r="C110" i="34" s="1"/>
  <c r="C89" i="34" l="1"/>
  <c r="D44" i="41" s="1"/>
  <c r="D41" i="41"/>
  <c r="D80" i="34"/>
  <c r="K104" i="23" l="1"/>
  <c r="K77" i="23"/>
  <c r="K88" i="23" s="1"/>
  <c r="K74" i="23"/>
  <c r="K92" i="23"/>
  <c r="K94" i="23" s="1"/>
  <c r="K96" i="23" s="1"/>
  <c r="K105" i="23" l="1"/>
  <c r="K110" i="23" s="1"/>
  <c r="K87" i="23"/>
  <c r="K73" i="23"/>
  <c r="K91" i="23"/>
  <c r="D104" i="34"/>
  <c r="D77" i="34"/>
  <c r="D88" i="34" s="1"/>
  <c r="D74" i="34"/>
  <c r="D92" i="34"/>
  <c r="D94" i="34" s="1"/>
  <c r="K86" i="23" l="1"/>
  <c r="K90" i="23"/>
  <c r="L80" i="23"/>
  <c r="D91" i="34"/>
  <c r="D96" i="34"/>
  <c r="D73" i="34"/>
  <c r="D87" i="34"/>
  <c r="K89" i="23" l="1"/>
  <c r="E13" i="41"/>
  <c r="E19" i="41" s="1"/>
  <c r="D86" i="34"/>
  <c r="E42" i="41" s="1"/>
  <c r="D90" i="34"/>
  <c r="E80" i="34"/>
  <c r="D105" i="34"/>
  <c r="D110" i="34" s="1"/>
  <c r="E23" i="41"/>
  <c r="E36" i="41" s="1"/>
  <c r="L104" i="23" l="1"/>
  <c r="E41" i="41"/>
  <c r="D89" i="34"/>
  <c r="E44" i="41" s="1"/>
  <c r="L77" i="23" l="1"/>
  <c r="L88" i="23" s="1"/>
  <c r="L92" i="23"/>
  <c r="L94" i="23" s="1"/>
  <c r="L96" i="23" s="1"/>
  <c r="L74" i="23"/>
  <c r="L91" i="23" l="1"/>
  <c r="L105" i="23"/>
  <c r="L110" i="23" s="1"/>
  <c r="L87" i="23"/>
  <c r="L73" i="23"/>
  <c r="E104" i="34"/>
  <c r="E77" i="34"/>
  <c r="E88" i="34" s="1"/>
  <c r="E74" i="34"/>
  <c r="E92" i="34"/>
  <c r="E94" i="34" s="1"/>
  <c r="L90" i="23" l="1"/>
  <c r="L86" i="23"/>
  <c r="M80" i="23"/>
  <c r="E91" i="34"/>
  <c r="E96" i="34"/>
  <c r="E73" i="34"/>
  <c r="E87" i="34"/>
  <c r="L89" i="23" l="1"/>
  <c r="F13" i="41"/>
  <c r="F19" i="41" s="1"/>
  <c r="E90" i="34"/>
  <c r="F80" i="34"/>
  <c r="E86" i="34"/>
  <c r="F42" i="41" s="1"/>
  <c r="E105" i="34"/>
  <c r="E110" i="34" s="1"/>
  <c r="F23" i="41"/>
  <c r="F36" i="41" s="1"/>
  <c r="E89" i="34" l="1"/>
  <c r="F44" i="41" s="1"/>
  <c r="F41" i="41"/>
  <c r="M104" i="23" l="1"/>
  <c r="M74" i="23"/>
  <c r="M92" i="23"/>
  <c r="M94" i="23" s="1"/>
  <c r="M96" i="23" s="1"/>
  <c r="M77" i="23"/>
  <c r="M88" i="23" s="1"/>
  <c r="M105" i="23" l="1"/>
  <c r="M110" i="23" s="1"/>
  <c r="M91" i="23"/>
  <c r="M73" i="23"/>
  <c r="M87" i="23"/>
  <c r="F104" i="34"/>
  <c r="F77" i="34"/>
  <c r="F88" i="34" s="1"/>
  <c r="F74" i="34"/>
  <c r="F92" i="34"/>
  <c r="F94" i="34" s="1"/>
  <c r="M86" i="23" l="1"/>
  <c r="M90" i="23"/>
  <c r="N80" i="23"/>
  <c r="F91" i="34"/>
  <c r="F96" i="34"/>
  <c r="F73" i="34"/>
  <c r="F87" i="34"/>
  <c r="M89" i="23" l="1"/>
  <c r="G13" i="41"/>
  <c r="G19" i="41" s="1"/>
  <c r="G80" i="34"/>
  <c r="F90" i="34"/>
  <c r="F86" i="34"/>
  <c r="G42" i="41" s="1"/>
  <c r="F105" i="34"/>
  <c r="F110" i="34" s="1"/>
  <c r="G23" i="41"/>
  <c r="G36" i="41" s="1"/>
  <c r="F89" i="34" l="1"/>
  <c r="G44" i="41" s="1"/>
  <c r="G41" i="41"/>
  <c r="N104" i="23" l="1"/>
  <c r="N77" i="23"/>
  <c r="N88" i="23" s="1"/>
  <c r="N74" i="23"/>
  <c r="N92" i="23"/>
  <c r="N94" i="23" s="1"/>
  <c r="N96" i="23" s="1"/>
  <c r="N105" i="23" l="1"/>
  <c r="N110" i="23" s="1"/>
  <c r="N91" i="23"/>
  <c r="N73" i="23"/>
  <c r="N87" i="23"/>
  <c r="G104" i="34"/>
  <c r="G77" i="34"/>
  <c r="G88" i="34" s="1"/>
  <c r="G74" i="34"/>
  <c r="G92" i="34"/>
  <c r="G94" i="34" s="1"/>
  <c r="N86" i="23" l="1"/>
  <c r="O80" i="23"/>
  <c r="N90" i="23"/>
  <c r="G91" i="34"/>
  <c r="G96" i="34"/>
  <c r="G73" i="34"/>
  <c r="G87" i="34"/>
  <c r="N89" i="23" l="1"/>
  <c r="H13" i="41"/>
  <c r="H19" i="41" s="1"/>
  <c r="H80" i="34"/>
  <c r="G86" i="34"/>
  <c r="H42" i="41" s="1"/>
  <c r="G90" i="34"/>
  <c r="H23" i="41"/>
  <c r="H36" i="41" s="1"/>
  <c r="G105" i="34"/>
  <c r="G110" i="34" s="1"/>
  <c r="G89" i="34" l="1"/>
  <c r="H44" i="41" s="1"/>
  <c r="H41" i="41"/>
  <c r="O104" i="23" l="1"/>
  <c r="O77" i="23"/>
  <c r="O88" i="23" s="1"/>
  <c r="O92" i="23"/>
  <c r="O94" i="23" s="1"/>
  <c r="O96" i="23" s="1"/>
  <c r="O74" i="23"/>
  <c r="O91" i="23" l="1"/>
  <c r="O105" i="23"/>
  <c r="O110" i="23" s="1"/>
  <c r="O73" i="23"/>
  <c r="O87" i="23"/>
  <c r="H104" i="34"/>
  <c r="H77" i="34"/>
  <c r="H88" i="34" s="1"/>
  <c r="H74" i="34"/>
  <c r="H92" i="34"/>
  <c r="H94" i="34" s="1"/>
  <c r="P80" i="23" l="1"/>
  <c r="O90" i="23"/>
  <c r="O86" i="23"/>
  <c r="H91" i="34"/>
  <c r="H96" i="34"/>
  <c r="H73" i="34"/>
  <c r="H87" i="34"/>
  <c r="O89" i="23" l="1"/>
  <c r="I13" i="41"/>
  <c r="I19" i="41" s="1"/>
  <c r="I80" i="34"/>
  <c r="H86" i="34"/>
  <c r="I42" i="41" s="1"/>
  <c r="H90" i="34"/>
  <c r="H105" i="34"/>
  <c r="H110" i="34" s="1"/>
  <c r="I23" i="41"/>
  <c r="I36" i="41" s="1"/>
  <c r="H89" i="34" l="1"/>
  <c r="I44" i="41" s="1"/>
  <c r="I41" i="41"/>
  <c r="P77" i="23" l="1"/>
  <c r="P88" i="23" s="1"/>
  <c r="P91" i="23" s="1"/>
  <c r="P104" i="23"/>
  <c r="P74" i="23"/>
  <c r="P92" i="23"/>
  <c r="P94" i="23" s="1"/>
  <c r="P96" i="23" s="1"/>
  <c r="P105" i="23" l="1"/>
  <c r="P110" i="23" s="1"/>
  <c r="P87" i="23"/>
  <c r="P73" i="23"/>
  <c r="I104" i="34"/>
  <c r="I77" i="34"/>
  <c r="I88" i="34" s="1"/>
  <c r="I74" i="34"/>
  <c r="I92" i="34"/>
  <c r="I94" i="34" s="1"/>
  <c r="P90" i="23" l="1"/>
  <c r="P86" i="23"/>
  <c r="P89" i="23" s="1"/>
  <c r="I91" i="34"/>
  <c r="I96" i="34"/>
  <c r="I73" i="34"/>
  <c r="I87" i="34"/>
  <c r="J13" i="41" l="1"/>
  <c r="J19" i="41" s="1"/>
  <c r="J80" i="34"/>
  <c r="I86" i="34"/>
  <c r="J42" i="41" s="1"/>
  <c r="I90" i="34"/>
  <c r="J23" i="41"/>
  <c r="J36" i="41" s="1"/>
  <c r="I105" i="34"/>
  <c r="I110" i="34" s="1"/>
  <c r="I89" i="34" l="1"/>
  <c r="J44" i="41" s="1"/>
  <c r="J41" i="41"/>
  <c r="J104" i="34" l="1"/>
  <c r="J77" i="34"/>
  <c r="J88" i="34" s="1"/>
  <c r="J92" i="34"/>
  <c r="J94" i="34" s="1"/>
  <c r="J96" i="34" s="1"/>
  <c r="J74" i="34"/>
  <c r="J87" i="34" s="1"/>
  <c r="J73" i="34" l="1"/>
  <c r="J91" i="34"/>
  <c r="K80" i="34"/>
  <c r="K13" i="41"/>
  <c r="K19" i="41" s="1"/>
  <c r="J86" i="34"/>
  <c r="K42" i="41" s="1"/>
  <c r="J90" i="34"/>
  <c r="J105" i="34"/>
  <c r="J110" i="34" s="1"/>
  <c r="K23" i="41"/>
  <c r="K36" i="41" s="1"/>
  <c r="K41" i="41" l="1"/>
  <c r="J89" i="34"/>
  <c r="K44" i="41" s="1"/>
  <c r="K77" i="34" l="1"/>
  <c r="K88" i="34" s="1"/>
  <c r="K91" i="34" s="1"/>
  <c r="K104" i="34"/>
  <c r="K74" i="34"/>
  <c r="K92" i="34"/>
  <c r="K94" i="34" s="1"/>
  <c r="K96" i="34" s="1"/>
  <c r="K105" i="34" l="1"/>
  <c r="K110" i="34" s="1"/>
  <c r="L23" i="41"/>
  <c r="L36" i="41" s="1"/>
  <c r="K73" i="34"/>
  <c r="K87" i="34"/>
  <c r="K86" i="34" l="1"/>
  <c r="L42" i="41" s="1"/>
  <c r="K90" i="34"/>
  <c r="K89" i="34" l="1"/>
  <c r="L44" i="41" s="1"/>
  <c r="L41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tc={3EC1381C-AF22-466D-A016-2F0C03A58B8C}</author>
  </authors>
  <commentList>
    <comment ref="B16" authorId="0" shapeId="0" xr:uid="{00000000-0006-0000-09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Conferir se há mais algum a excluir, além do 1.2.1.6</t>
      </text>
    </comment>
  </commentList>
</comments>
</file>

<file path=xl/sharedStrings.xml><?xml version="1.0" encoding="utf-8"?>
<sst xmlns="http://schemas.openxmlformats.org/spreadsheetml/2006/main" count="588" uniqueCount="299">
  <si>
    <t>PLANO DE RECUPERAÇÃO FISCAL</t>
  </si>
  <si>
    <t>Anexo I - Demonstrativo de Resultados Fiscais</t>
  </si>
  <si>
    <t>Cenário Base - Dados anuais em R$ milhões</t>
  </si>
  <si>
    <t>ACIMA DA LINHA - RECEITAS E DESPESAS</t>
  </si>
  <si>
    <t>Receita Total (I) = (II+IX)</t>
  </si>
  <si>
    <t>Receitas Correntes (II) = (III+IV+V+VI+VII-IIa)</t>
  </si>
  <si>
    <t>Receitas Tributárias (III)</t>
  </si>
  <si>
    <t>Receitas de Contribuições (IV)</t>
  </si>
  <si>
    <t>Receitas Previdenciárias (a)</t>
  </si>
  <si>
    <t>Receita Patrimonial (V)</t>
  </si>
  <si>
    <t>Receita de Aplicações Financeiras (b)</t>
  </si>
  <si>
    <t>Outras Receitas Patrimoniais</t>
  </si>
  <si>
    <t>Transferências Correntes (VI)</t>
  </si>
  <si>
    <t>Cota-Parte do IPI-Exp. (LC nº 61/1989)</t>
  </si>
  <si>
    <t>Transferências do FUNDEB</t>
  </si>
  <si>
    <t>Royalties e Participações Especiais</t>
  </si>
  <si>
    <t>Outras Transferências Correntes</t>
  </si>
  <si>
    <t>Demais Receitas Correntes (VII)</t>
  </si>
  <si>
    <t>Outras Receitas Financeiras (c)</t>
  </si>
  <si>
    <t>Receitas Correntes Restantes</t>
  </si>
  <si>
    <t>Deduções para formação do Fundeb (IIa)</t>
  </si>
  <si>
    <t>Receitas Primárias Correntes (VIII) = (II-b-c)</t>
  </si>
  <si>
    <t>Receitas de Capital (IX) = (X+XI+XII+XIII+XIV)</t>
  </si>
  <si>
    <t>Operações de Crédito (X)</t>
  </si>
  <si>
    <t>Amortização de Empréstimos (XI)</t>
  </si>
  <si>
    <t>Alienação de Bens (XII)</t>
  </si>
  <si>
    <t>Alienação de Bens Não Primária (e)</t>
  </si>
  <si>
    <t>Alienação de Bens Primária</t>
  </si>
  <si>
    <t>Transferências de Capital (XIII)</t>
  </si>
  <si>
    <t>Outras Receitas de Capital (XIV)</t>
  </si>
  <si>
    <t>Outras Receitas de Capital Não Primárias (f)</t>
  </si>
  <si>
    <t>Receitas Primárias de Capital (XV) = (IX-X-XI-e-f)</t>
  </si>
  <si>
    <t>RECEITA PRIMÁRIA TOTAL (XVI) = (VIII+XV)</t>
  </si>
  <si>
    <t>Despesa Orçamentária (XVII) = (XVIII+XXIII)</t>
  </si>
  <si>
    <t>Despesas Correntes (XVIII) = (XIX+XX+XXI)</t>
  </si>
  <si>
    <t>Pessoal e Encargos Sociais (XIX)</t>
  </si>
  <si>
    <t>Ativo</t>
  </si>
  <si>
    <t>Inativos e Pensionistas</t>
  </si>
  <si>
    <t>Sentenças Judiciais - Pessoal</t>
  </si>
  <si>
    <t>Outras Despesas com Pessoal</t>
  </si>
  <si>
    <t>Juros e Encargos da Dívida (XX)</t>
  </si>
  <si>
    <t>Outras Despesas Correntes (XXI)</t>
  </si>
  <si>
    <t>Transferências Constitucionais e Legais (g)</t>
  </si>
  <si>
    <t>Sentenças Judiciais - Outras Correntes</t>
  </si>
  <si>
    <t>Despesas Primárias Correntes (XXII) = (XVIII-XX)</t>
  </si>
  <si>
    <t>Despesas de Capital (XXIII) = (XXIV+XXV+XXVI)</t>
  </si>
  <si>
    <t>Investimentos (XXIV)</t>
  </si>
  <si>
    <t>Sentenças Judiciais - Investimentos</t>
  </si>
  <si>
    <t>Demais Investimentos</t>
  </si>
  <si>
    <t>Inversões Financeiras (XXV)</t>
  </si>
  <si>
    <r>
      <t xml:space="preserve">Inversões Financeiras Não Primárias (h) </t>
    </r>
    <r>
      <rPr>
        <vertAlign val="superscript"/>
        <sz val="11"/>
        <rFont val="Calibri"/>
        <family val="2"/>
        <scheme val="minor"/>
      </rPr>
      <t>1)</t>
    </r>
  </si>
  <si>
    <t>Sentenças Judiciais - Inversões</t>
  </si>
  <si>
    <t>Demais Inversões Financeiras Primárias</t>
  </si>
  <si>
    <t>Amortização da Dívida (XXVI)</t>
  </si>
  <si>
    <t>Despesas Primárias de Capital (XXVII) = (XXIII-h-XXVI)</t>
  </si>
  <si>
    <t>DESPESA PRIMÁRIA ORÇAMENTÁRIA (XXVIII) = (XXII+XXVII)</t>
  </si>
  <si>
    <t>RECEITA CORRENTE LÍQUIDA (XXIX) = (II-a-d-g)</t>
  </si>
  <si>
    <t>RESTOS A PAGAR</t>
  </si>
  <si>
    <t>Inscrições de Restos a Pagar (XXX) = (i+k)</t>
  </si>
  <si>
    <t>Inscrição de RAP Processados (i)</t>
  </si>
  <si>
    <t>Inscrição de RAP Processados Primários (j)</t>
  </si>
  <si>
    <t>Inscrição de RAP Processados Não Primários</t>
  </si>
  <si>
    <t>Inscrição de RAP Não Processados (k)</t>
  </si>
  <si>
    <t>Inscrição de RAP Não Processados Primários (l)</t>
  </si>
  <si>
    <t>Inscrição de RAP Não Processados Não Primários</t>
  </si>
  <si>
    <t>Cancelamentos  de Restos a Pagar (XXXI) = (m+n)</t>
  </si>
  <si>
    <t>Cancelamento de RAP Processados (m)</t>
  </si>
  <si>
    <t>Cancelamento de RAP Não Processados (n)</t>
  </si>
  <si>
    <t>Liquidação de Restos a Pagar Não Processados (XXXII)</t>
  </si>
  <si>
    <t>Pagamento de Restos a Pagar Primário (XXXIII)</t>
  </si>
  <si>
    <t>Pagamento de Restos a Pagar Não Primário (XXXIV)</t>
  </si>
  <si>
    <t>ESTOQUE DE RESTOS A PAGAR (XXXV) = (XXXVI+XXXVII)</t>
  </si>
  <si>
    <t>ESTOQUE DE RESTOS A PAGAR / RECEITA CORRENTE LÍQUIDA (XXXV/XXIX)</t>
  </si>
  <si>
    <t>RAP Processados / RCL (XXXVI/XXIX)</t>
  </si>
  <si>
    <t>RAP Não Processados / RCL (XXXVII/XXIX)</t>
  </si>
  <si>
    <t>DESPESA PRIMÁRIA (XXXVIII) = (XXVIII-j-l+XXXIII)</t>
  </si>
  <si>
    <r>
      <t xml:space="preserve">Demais Despesas Primárias (XXXIX) </t>
    </r>
    <r>
      <rPr>
        <b/>
        <vertAlign val="superscript"/>
        <sz val="11"/>
        <rFont val="Calibri"/>
        <family val="2"/>
        <scheme val="minor"/>
      </rPr>
      <t>2)</t>
    </r>
  </si>
  <si>
    <t>DESPESA PRIMÁRIA TOTAL (XL) = (XXXVIII+XXXIX)</t>
  </si>
  <si>
    <t>Sentenças judiciais</t>
  </si>
  <si>
    <t>Recomposição de fundos de reserva de depósitos judiciais e administrativos</t>
  </si>
  <si>
    <t>Outros</t>
  </si>
  <si>
    <t>Transferências constitucionais para os Municípios (LCP 159, Art. 2º, §4º, inciso I)</t>
  </si>
  <si>
    <t>Despesas custeadas com recursos de emendas (LCP 159, Art. 2º, §4º, inciso II)</t>
  </si>
  <si>
    <t>Despesas custeadas com doações e transferências voluntárias (LCP 159, Art. 2º, §4º, inciso III)</t>
  </si>
  <si>
    <t>Despesas em saúde e educação em função da variação da base de cálculo dos mínimos (LCP 159, Art. 2º, §4º, inciso IV)</t>
  </si>
  <si>
    <t>RESULTADOS PRIMÁRIO E NOMINAL</t>
  </si>
  <si>
    <t>RESULTADO PRIMÁRIO (XLI) = (XVI-XL)</t>
  </si>
  <si>
    <r>
      <t xml:space="preserve">Inversões Financeiras Não Primárias (h) </t>
    </r>
    <r>
      <rPr>
        <b/>
        <vertAlign val="superscript"/>
        <sz val="11"/>
        <rFont val="Calibri"/>
        <family val="2"/>
        <scheme val="minor"/>
      </rPr>
      <t>1)</t>
    </r>
  </si>
  <si>
    <t>Despesa Financeira Líquida (XLII) = (XX+XXVI+h-b-c-f-XI)</t>
  </si>
  <si>
    <t>NECESSIDADE DE FINANCIAMENTO (XLIII) = (XLII-XLI)</t>
  </si>
  <si>
    <t>Fontes de Financiamento (XLIV) = (X+e)</t>
  </si>
  <si>
    <t>Outros Fluxos de Caixa (XLV)</t>
  </si>
  <si>
    <t>FLUXO DE CAIXA (XLVI) = (XLIV-XLIII+XLV)</t>
  </si>
  <si>
    <t>VERIFICAÇÃO DO EQUILÍBRIO</t>
  </si>
  <si>
    <t>Serviço da dívida por competência</t>
  </si>
  <si>
    <t>Aumento do estoque de restos a pagar</t>
  </si>
  <si>
    <r>
      <rPr>
        <b/>
        <vertAlign val="superscript"/>
        <sz val="10"/>
        <rFont val="Calibri"/>
        <family val="2"/>
        <scheme val="minor"/>
      </rPr>
      <t xml:space="preserve">1) </t>
    </r>
    <r>
      <rPr>
        <b/>
        <sz val="10"/>
        <rFont val="Calibri"/>
        <family val="2"/>
        <scheme val="minor"/>
      </rPr>
      <t>Corresponde ao somatório de Concessão de Empréstimos e Financiamentos, Aquisição de Título de Capital já Integralizado e Aquisição de Título de Crédito.</t>
    </r>
  </si>
  <si>
    <r>
      <rPr>
        <b/>
        <vertAlign val="superscript"/>
        <sz val="10"/>
        <rFont val="Calibri"/>
        <family val="2"/>
        <scheme val="minor"/>
      </rPr>
      <t>2)</t>
    </r>
    <r>
      <rPr>
        <b/>
        <sz val="10"/>
        <rFont val="Calibri"/>
        <family val="2"/>
        <scheme val="minor"/>
      </rPr>
      <t xml:space="preserve"> As Demais Despesas Primárias são despesas que compõem o resultado primário por caixa, mas não transitam pelo orçamento.</t>
    </r>
  </si>
  <si>
    <t>Impacto Esperado</t>
  </si>
  <si>
    <t>Referência</t>
  </si>
  <si>
    <t>Descrição</t>
  </si>
  <si>
    <t>Fluxo Afetado</t>
  </si>
  <si>
    <t>ICMS</t>
  </si>
  <si>
    <t>IPVA</t>
  </si>
  <si>
    <t>Sequencial</t>
  </si>
  <si>
    <t>Fluxo afetado pela medida</t>
  </si>
  <si>
    <t>Reflexo</t>
  </si>
  <si>
    <t>Fluxo afetado - reflexo</t>
  </si>
  <si>
    <t>Proporção</t>
  </si>
  <si>
    <t>Base legal</t>
  </si>
  <si>
    <t>Referência - original</t>
  </si>
  <si>
    <t>Anexo III - Demonstrativo de Resultados Fiscais</t>
  </si>
  <si>
    <t>Cenário com medidas de ajuste - Dados anuais em R$ milhões</t>
  </si>
  <si>
    <t>ITCD</t>
  </si>
  <si>
    <t>IRRF</t>
  </si>
  <si>
    <t>Outras Receitas Tributárias</t>
  </si>
  <si>
    <t>Outras Receitas de Contribuições</t>
  </si>
  <si>
    <t>Cota-Parte do FPE</t>
  </si>
  <si>
    <t>Compensações Financeiras entre o RGPS e o RPPS (d)</t>
  </si>
  <si>
    <t>Outras Receitas de Capital Primárias</t>
  </si>
  <si>
    <t>Demais Despesas Correntes</t>
  </si>
  <si>
    <t>Anexo V - Informações Auxiliares</t>
  </si>
  <si>
    <t>Parâmetros Utilizados nas Projeções</t>
  </si>
  <si>
    <t>Projeção</t>
  </si>
  <si>
    <t>Extrapolação</t>
  </si>
  <si>
    <t>Fontes</t>
  </si>
  <si>
    <t>IPCA (% a.a.)</t>
  </si>
  <si>
    <t>SPE</t>
  </si>
  <si>
    <t>IPCA (1+% a.a.)</t>
  </si>
  <si>
    <t>IGP-DI (% a.a.)</t>
  </si>
  <si>
    <t>Deflator (% a.a.)</t>
  </si>
  <si>
    <t>PIB Nacional (% a.a.)</t>
  </si>
  <si>
    <t>Selic (% a.a. acum ano)</t>
  </si>
  <si>
    <t>Dólar (fim de período)</t>
  </si>
  <si>
    <t>Dólar (média ano)</t>
  </si>
  <si>
    <t>Tx de Cresc. Real - Desp. Pessoal Ativo</t>
  </si>
  <si>
    <t>PAF</t>
  </si>
  <si>
    <t>Tx de Cresc. - Pop Idosa</t>
  </si>
  <si>
    <t>IBGE</t>
  </si>
  <si>
    <t>.</t>
  </si>
  <si>
    <t>NR: 1.0.0.0.00.0.0</t>
  </si>
  <si>
    <t>NR: 1.1.0.0.00.0.0 - Valores brutos, sem dedução das transferências ao FUNDEB - a serem lançadas na linha (IIa) - e das transferências aos Municípios, que devem ser lançadas na despesa.</t>
  </si>
  <si>
    <t>NR: 1.1.1.8.02.1.0 + NR: 1.1.1.8.02.2.0</t>
  </si>
  <si>
    <t>NR: 1.1.1.8.01.2.0</t>
  </si>
  <si>
    <t>NR: 1.1.1.8.01.3.0</t>
  </si>
  <si>
    <t>NR: 1.1.1.3.03.1.0 + NR: 1.1.1.3.03.4.0</t>
  </si>
  <si>
    <t>NR: 1.1.0.0.00.0.0 (-) NR: 1.1.1.8.02.1.0 (-) NR: 1.1.1.8.02.2.0 (-) NR: 1.1.1.8.01.2.0 (-) NR: 1.1.1.8.01.3.0 (-) NR: 1.1.1.3.03.1.0 (-)  NR: 1.1.1.3.03.4.0</t>
  </si>
  <si>
    <t>NR: 1.2.0.0.00.0.0</t>
  </si>
  <si>
    <t>NR: 1.3.0.0.00.0.0</t>
  </si>
  <si>
    <t>NR: 1.3.2.1.00.1.0 + NR: 1.3.2.1.00.2.0 + NR: 1.3.2.1.00.3.0 + NR: 1.3.2.1.00.4.0 + NR: 1.3.2.1.00.5.0 + NR: 1.3.2.9.00.1.0</t>
  </si>
  <si>
    <t>NR: 1.3.0.0.00.0.0 (-) NR: 1.3.2.1.00.1.0 (-) NR: 1.3.2.1.00.2.0 (-) NR: 1.3.2.1.00.3.0 (-) NR: 1.3.2.1.00.4.0 (-) NR: 1.3.2.1.00.5.0 (-) NR: 1.3.2.9.00.1.0</t>
  </si>
  <si>
    <t>NR: 1.7.0.0.00.0.0 - Valores brutos, sem dedução das transferências ao FUNDEB - a serem lançadas na linha (IIa) - e das transferências aos Municípios, que devem ser lançadas na despesa.</t>
  </si>
  <si>
    <t>NR: 1.7.1.8.01.1.0</t>
  </si>
  <si>
    <t>NR: 1.7.1.8.06.1.0</t>
  </si>
  <si>
    <t>NR: 1.7.1.8.01.6.0</t>
  </si>
  <si>
    <t>NR: 1.7.5.8.01.0.0</t>
  </si>
  <si>
    <t>NR: 1.7.1.8.02.0.0</t>
  </si>
  <si>
    <t>NR: 1.4.0.0.00.0.0 + NR: 1.5.0.0.00.0.0 + NR: 1.6.0.0.00.0.0 + NR: 1.9.0.0.00.0.0</t>
  </si>
  <si>
    <t>NR: 1.6.4.0.01.1.0 + NR: 1.6.4.0.03.1.0 + NR: 1.9.2.2.01.2.0 + NR: 1.9.9.0.11.1.0 + NR: 1.9.9.0.99.2.0</t>
  </si>
  <si>
    <t>NR: 1.9.9.0.03.0.0</t>
  </si>
  <si>
    <t>NR: 1.4.0.0.00.0.0 + NR: 1.5.0.0.00.0.0 + (NR: 1.6.0.0.00.0.0 (-) NR: 1.6.4.0.01.1.0 (-) NR: 1.6.4.0.03.1.0) + (NR: 1.9.0.0.00.0.0  (-) NR: 1.9.2.2.01.2.0 (-) NR: 1.9.9.0.03.0.0  (-) NR: 1.9.9.0.11.1.0 (-) NR: 1.9.9.0.99.2.0)</t>
  </si>
  <si>
    <t>NR: 2.0.0.0.00.0.0</t>
  </si>
  <si>
    <t>NR: 2.1.0.0.00.0.0</t>
  </si>
  <si>
    <t>NR: 2.3.0.0.00.0.0</t>
  </si>
  <si>
    <t>NR: 2.2.0.0.00.0.0</t>
  </si>
  <si>
    <t>NR: 2.2.1.8.01.1.0 + NR: 2.2.1.8.01.2.0</t>
  </si>
  <si>
    <t>NR: 2.2.0.0.00.0.0 (-) NR: 2.2.1.8.01.1.0 (-) NR: 2.2.1.8.01.2.0</t>
  </si>
  <si>
    <t>NR: 2.4.0.0.00.0.0</t>
  </si>
  <si>
    <t>NR: 2.9.0.0.00.0.0</t>
  </si>
  <si>
    <t>NR: 2.9.2.0.00.0.0 + NR: 2.9.3.0.00.0.0 + NR: 2.9.4.0.00.0.0</t>
  </si>
  <si>
    <t>NR: 2.9.1.0.00.0.0 + NR: 2.9.9.0.00.0.0</t>
  </si>
  <si>
    <t>ND: 3.0.00.00.00 (exceto modalidade = 91)</t>
  </si>
  <si>
    <t>ND: 3.1.00.00.00  (exceto modalidade = 91)</t>
  </si>
  <si>
    <t>ND: 3.1.20.00.00 + ND: 3.1.22.00.00 + ND: 3.1.31.00.00 + ND: 3.1.32.00.00 + ND: 3.1.35.00.00 + ND: 3.1.36.00.00 + ND: 3.1.40.00.00 + ND: 3.1.41.00.00 + ND: 3.1.42.00.00 + ND: 3.1.45.00.00 + ND: 3.1.46.00.00 + ND: 3.1.50.00.00 + ND: 3.1.60.00.00 + ND: 3.1.67.00.00 + ND: 3.1.71.00.00 + ND: 3.1.72.00.00 + ND: 3.1.73.00.00 + ND: 3.1.74.00.00 + ND: 3.1.75.00.00 + ND: 3.1.76.00.00 + ND: 3.1.93.00.00 + ND: 3.1.94.00.00 + ND: 3.1.XX.04.00 + ND: 3.1.XX.11.00 + ND: 3.1.90.12.00 + ND: 3.1.XX.16.00 + ND: 3.1.90.17.00 + ND: 3.1.XX.41.00 + ND: 3.1.XX.67.00 +  ND: 3.1.90.92.04 + ND: 3.1.90.92.11 + ND: 3.1.90.92.12 + ND: 3.1.90.92.16 + ND: 3.1.90.92.17 + ND: 3.1.90.92.91 + ND: 3.1.90.92.94 + ND: 3.1.90.92.96 + ND: 3.1.90.92.99 + ND: 3.1.90.94.01 + ND: 3.1.90.94.02 + ND: 3.1.90.94.14 + ND: 3.1.90.94.15 + ND: 3.1.90.94.99 + ND: 3.1.XX.96.00 + ND: 3.1.XX.99.00 + ND: 3.1.95.92.00 + ND: 3.1.95.94.00 + ND: 3.1.96.91.00 + ND: 3.1.96.92.00 + ND: 3.1.96.94.00 + ND: 3.1.XX.07.00 + ND: 3.1.XX.13.00 + ND: 3.1.90.92.07 + ND: 3.1.90.92.13 + ND: 3.1.90.05.01 + ND: 3.1.90.05.03 + ND: 3.1.90.05.04 + ND: 3.1.90.05.09 + ND: 3.1.90.05.99 + 3.1.90.92.05</t>
  </si>
  <si>
    <t>ND: 3.1.90.01.00 + ND: 3.1.90.92.01 + ND: 3.1.90.92.03 + ND: 3.1.90.94.03 + ND: 3.1.90.94.04 + ND: 3.1.90.03.00 + ND: 3.1.90.92.59 + ND: 3.1.90.94.06 + ND: 3.1.90.94.13 + ND: 3.1.90.05.05 + ND: 3.1.90.05.06 + ND: 3.1.90.05.07 + ND: 3.1.90.05.08</t>
  </si>
  <si>
    <t>ND: 3.1.XX.91.00 (exceto modalidade = 91)</t>
  </si>
  <si>
    <t>ND: 3.1.00.00.00  (exceto modalidade = 91) (-) Ativo (-) Inativos e Pensionistas (-) Senteças Judiciais</t>
  </si>
  <si>
    <t>ND: 3.2.00.00.00 (exceto modalidade = 91)</t>
  </si>
  <si>
    <t>ND: 3.3.00.00.00 (exceto modalidade = 91)</t>
  </si>
  <si>
    <t>ND: 3.3.40.81.00 - As transferências aos Municípios devem ser lançadas aqui.</t>
  </si>
  <si>
    <t>ND: 3.3.XX.91.00 (exceto modalidade = 91)</t>
  </si>
  <si>
    <t>ND: 3.3.00.00.00 (exceto modalidade = 91) (-) Transferências Constitucionais e Legais (-) Sentenças Judiciais</t>
  </si>
  <si>
    <t>ND: 4.0.00.00.00 (exceto modalidade 91)</t>
  </si>
  <si>
    <t>ND: 4.4.00.00.00 (exceto modalidade 91)</t>
  </si>
  <si>
    <t>ND: 4.4.XX.91.00 (exceto modalidade 91)</t>
  </si>
  <si>
    <t>ND: 4.4.00.00.00 (exceto modalidade 91) (-) ND: 4.4.XX.91.00 (exceto modalidade 91)</t>
  </si>
  <si>
    <t>ND: 4.5.00.00.00 (exceto modalidade 91)</t>
  </si>
  <si>
    <t>Inversões Financeiras Não Primárias (h) 1)</t>
  </si>
  <si>
    <t>Concessão de Empréstimos e Financiamentos 
ND: 4.5.XX.66.00 (exceto modalidade = 91) + ND: 4.5.90.92.66
Aquisição de Título de Capital já Integralizado
ND: 4.5.XX.64.00 (exceto modalidade = 91) + ND: 4.5.90.92.64
Aquisição de Título de Crédito
ND: 4.5.XX.63.00 (exceto modalidade = 91) + ND: 4.5.90.92.63</t>
  </si>
  <si>
    <t>ND: 4.5.XX.91.00 (exceto modalidade = 91)</t>
  </si>
  <si>
    <t>ND: 4.5.00.00.00 (exceto modalidade 91) (-) Inversões Financeiras Não Primárias (-) Sentenças Judiciais</t>
  </si>
  <si>
    <t>ND: 4.6.00.00.00 (exceto modalidade = 91)</t>
  </si>
  <si>
    <t>Considera o pagamento de RAPs primários, inclusive os processados e não processados liquidados no exercício</t>
  </si>
  <si>
    <t>Considera o pagamento de RAPs não primários, inclusive os processados e não processados liquidados no exercício</t>
  </si>
  <si>
    <t>Estoque de RAP Processados (XXXVI) = XXXVI(t-1) + (i-m+XXXII-XXXIII-XXXIV)</t>
  </si>
  <si>
    <t>A primeira célula (B85) deve ser preenchida com o dado realizado</t>
  </si>
  <si>
    <t>Estoque de RAP Não Processados (XXXVII) = XXXVII(t-1) + (k-n-XXXII)</t>
  </si>
  <si>
    <t>A primeira célula (B86) deve ser preenchida com o dado realizado</t>
  </si>
  <si>
    <t>Demais Despesas Primárias (XXXIX) 2)</t>
  </si>
  <si>
    <t>Despesas que compõe o resultado primário por caixa, mas não transitam pelo orçamento</t>
  </si>
  <si>
    <t>Fluxos que impactam o caixa, mas não transitam pelo orçamento (exceto as demais despesas primárias).</t>
  </si>
  <si>
    <t>Receitas arrecadadas, exceto intraorçamentárias, brutas do repasse para o Fundeb
Despesas empenhadas, exceto intraorçamentárias e transferências a Municípios</t>
  </si>
  <si>
    <t>RESULTADO PRIMÁRIO</t>
  </si>
  <si>
    <t>VERIFICAÇÃO DE CUMPRIMENTO DA LIMITAÇÃO DE DESPESAS DO INCISO V DO § 1º DO ART. 2º DA LC 159</t>
  </si>
  <si>
    <t>Critério II: Estoque de Restos a Pagar</t>
  </si>
  <si>
    <t>Resultado Primário</t>
  </si>
  <si>
    <t>Resultado primário para fins de apuração do equilíbrio</t>
  </si>
  <si>
    <t>Ano-Base para a limitação de despesas:</t>
  </si>
  <si>
    <t>LIMITAÇÃO DE DESPESAS</t>
  </si>
  <si>
    <t>Orientações Gerais</t>
  </si>
  <si>
    <t>1. Receitas</t>
  </si>
  <si>
    <t>2. Despesas</t>
  </si>
  <si>
    <t>Instruções de preenchimento</t>
  </si>
  <si>
    <t>1. Cenário Base</t>
  </si>
  <si>
    <t>3. Vinculações</t>
  </si>
  <si>
    <t>Cada linha representa um "Fluxo afetado - reflexo" (Y), que será afetado na proporção indicada cada vez que uma medida trouxer impacto a um "Fluxo afetado pela medida"(X), podendo a proporção ser positiva ou negativa (caso em que um aumento do fluxo X gera redução no fluxo Y).</t>
  </si>
  <si>
    <t>4. Cenário Ajustado</t>
  </si>
  <si>
    <t>5. Verificações</t>
  </si>
  <si>
    <t>A aba de verificações averigua:
a) o cumprimento da limitação de despesas do inciso V do § 1º do artigo 2º da Lei Complementar nº 159/2017; e
b) o atingimento do equilíbrio ao fim do Regime</t>
  </si>
  <si>
    <t>6. Parâmetros</t>
  </si>
  <si>
    <t>IOF-Ouro</t>
  </si>
  <si>
    <t>Mapeamento de Contas RRF e Instruções</t>
  </si>
  <si>
    <t>NR: 1.7.1.8.01.8.0</t>
  </si>
  <si>
    <t>NR: 1.7.0.0.00.0.0 (-) NR: 1.7.1.8.01.1.0 (-) NR: 1.7.1.8.06.1.0 (-) NR: 1.7.1.8.01.6.0 (-) NR: 1.7.5.8.01.0.0 (-) NR: 1.7.1.8.02.0.0 (-) NR: 1.7.1.8.01.8.0</t>
  </si>
  <si>
    <t>Receitas arrecadadas, exceto intraorçamentárias, brutas do repasse para o Fundeb
Despesas empenhadas, exceto intraorçamentárias, inclusive transferências a Municípios</t>
  </si>
  <si>
    <t>(Ano-Base)</t>
  </si>
  <si>
    <t>Critério I: Resultado primário e serviço da dívida</t>
  </si>
  <si>
    <t>Anexo IV - Verificação das condições de equilíbrio e do cumprimento da limitação de despesas</t>
  </si>
  <si>
    <t>Despesas primárias (XL)</t>
  </si>
  <si>
    <t>Medida (nº Referência) ou Fluxo afetado pela medida</t>
  </si>
  <si>
    <t>NR: 1.2.1.0.00.0.0 (-) NR: 1.2.1.6.00.0.0</t>
  </si>
  <si>
    <t>NR: 1.2.0.0.00.0.0 (-) NR: 1.2.1.0.00.0.0 + NR: 1.2.1.6.00.0.0</t>
  </si>
  <si>
    <t>PIB real Nacional (% a.a.)</t>
  </si>
  <si>
    <t>Na aba de parâmetros são informadas projeções de variáveis macroeconômicas úteis para a estimação de rubricas fiscais. Essas projeções, no entanto, poderão ser substituídas por outras que o Estado achar mais convenientes.</t>
  </si>
  <si>
    <t>Anexo II-a) - Medidas de Ajuste Fiscal a implementar no Regime</t>
  </si>
  <si>
    <t>2. Medidas a implementar</t>
  </si>
  <si>
    <t>Esta aba possibilita gerar os reflexos indiretos das medidas a implementar.</t>
  </si>
  <si>
    <t>Os dados do Cenário Ajustado são obtidos automaticamente através da soma das projeções do Cenário Base com os impactos das Medidas a implementar e seus Reflexos.</t>
  </si>
  <si>
    <t>Anexo II-b) Vinculações para Reflexos das Medidas de Ajuste Fiscal a implementar</t>
  </si>
  <si>
    <t>* quando concluir o preenchimento das abas "II - Medidas a implementar" e "II-a) Vinculações", executar a macro para gerar os Reflexos:</t>
  </si>
  <si>
    <t>Anexo II-c) - Reflexos das Medidas de Ajuste Fiscal a implementar</t>
  </si>
  <si>
    <r>
      <t xml:space="preserve">Inversões Financeiras Não Primárias (h) </t>
    </r>
    <r>
      <rPr>
        <i/>
        <vertAlign val="superscript"/>
        <sz val="11"/>
        <rFont val="Calibri"/>
        <family val="2"/>
        <scheme val="minor"/>
      </rPr>
      <t>1)</t>
    </r>
  </si>
  <si>
    <t>Inscrição de RAP Processados Não Primários (k)</t>
  </si>
  <si>
    <t>Inscrição de RAP Não Processados (l)</t>
  </si>
  <si>
    <t>Inscrição de RAP Não Processados Primários (m)</t>
  </si>
  <si>
    <t>Inscrição de RAP Não Processados Não Primários (n)</t>
  </si>
  <si>
    <t>Cancelamento de RAP Processados (o)</t>
  </si>
  <si>
    <t>Cancelamento de RAP Não Processados (p)</t>
  </si>
  <si>
    <t>Cancelamentos  de Restos a Pagar (XXXI) = (o+p)</t>
  </si>
  <si>
    <r>
      <t>Estoque de RAP Processados (XXXVI) = XXXVI</t>
    </r>
    <r>
      <rPr>
        <b/>
        <vertAlign val="subscript"/>
        <sz val="11"/>
        <rFont val="Calibri"/>
        <family val="2"/>
        <scheme val="minor"/>
      </rPr>
      <t xml:space="preserve">(t-1) </t>
    </r>
    <r>
      <rPr>
        <b/>
        <sz val="11"/>
        <rFont val="Calibri"/>
        <family val="2"/>
        <scheme val="minor"/>
      </rPr>
      <t>+ (i-o+XXXII-XXXIII-XXXIV)</t>
    </r>
  </si>
  <si>
    <t>Inscrições de Restos a Pagar (XXX) = (i+l)</t>
  </si>
  <si>
    <r>
      <t>Estoque de RAP Não Processados (XXXVII) = XXXVII</t>
    </r>
    <r>
      <rPr>
        <b/>
        <vertAlign val="subscript"/>
        <sz val="11"/>
        <rFont val="Calibri"/>
        <family val="2"/>
        <scheme val="minor"/>
      </rPr>
      <t>(t-1)</t>
    </r>
    <r>
      <rPr>
        <b/>
        <sz val="11"/>
        <rFont val="Calibri"/>
        <family val="2"/>
        <scheme val="minor"/>
      </rPr>
      <t xml:space="preserve"> + (l-p-XXXII)</t>
    </r>
  </si>
  <si>
    <t>DESPESA PRIMÁRIA (XXXVIII) = (XXVIII-j-m+XXXIII)</t>
  </si>
  <si>
    <t>Despesa Financeira Líquida (XLII) = (XX+XXVI+h-k-n+XXXIV-b-c-f-XI)</t>
  </si>
  <si>
    <t>As receitas consideram valores arrecadados.</t>
  </si>
  <si>
    <t>Não devem ser consideradas receitas intraorçamentárias.</t>
  </si>
  <si>
    <t>Os repasses para o Fundeb integram a base de receitas, e devem ser lançados na linha "Deduções para formação do Fundeb (IIa)".</t>
  </si>
  <si>
    <t>Todas as despesas consideram valores empenhados.</t>
  </si>
  <si>
    <t>Não devem ser consideradas despesas intraorçamentárias.</t>
  </si>
  <si>
    <t>Informar Exercício Corrente e Ano-base para a limitação de despesas (no exercício de 2021, o ano-base pode ser escolhido a partir de 2017).</t>
  </si>
  <si>
    <t>Preencher valores realizados até o exercício anterior, e projeções para o exercício atual e seguintes (substituir as fórmulas-padrão, que realizam projeção com base no IPCA e na variação do PIB real Nacional).</t>
  </si>
  <si>
    <t>Em alguns casos, são necessárias informações do exercício X-4, para algum cálculo que se dê de forma incremental (como Restos a Pagar).</t>
  </si>
  <si>
    <t>Informar, para cada uma das medidas de ajuste a implementar constante da documentação descritiva do PRF (Notas Técnicas), os fluxos afetados (um por linha) e impactos esperados.</t>
  </si>
  <si>
    <t>O nome de cada fluxo afetado deve ser idêntico à linha correspondente nas planilhas "I-Cenário Base" e "III-Cenário Ajustado".</t>
  </si>
  <si>
    <t>Ao fim, pressionar o botão para executar a macro e gerar os reflexos das medidas a implementar.</t>
  </si>
  <si>
    <t>O serviço da dívida por competência será informado pela STN.</t>
  </si>
  <si>
    <t>O respeito à limitação de despesas ao longo de todo o Regime é condição necessária à aprovação do PRF.</t>
  </si>
  <si>
    <t>Consultar a aba "VI-Referência".</t>
  </si>
  <si>
    <t>Despesas primárias para fins de apuração do cumprimento da limitação de crescimento (q)</t>
  </si>
  <si>
    <t>DESPESA PRIMÁRIA PARA APURAÇÃO DA LIMITAÇÃO DE DESPESAS = (q) - (r)</t>
  </si>
  <si>
    <t>Pagamento de passivos não financeiros (Portaria STN nº 931, Art. 10, Inciso II)</t>
  </si>
  <si>
    <t>Despesas não computadas conforme inciso III do art. 10 da Portaria STN nº 931</t>
  </si>
  <si>
    <t>Receitas não computadas conforme inciso III do art. 10 da Portaria STN nº 931</t>
  </si>
  <si>
    <t>Pagamento de passivos não financeiros (Portaria STN nº 931, Art. 1º, inciso II)</t>
  </si>
  <si>
    <t>Despesas não incluídas no cálculo da limitação de despesas (r)</t>
  </si>
  <si>
    <t>Importante destacar que, caso haja mais de uma vinculação afetando o mesmo fluxo, o percentual incidente deve ser o final (percentual real), e não o percentual listado no normativo (percentual nominal). Esses percentuais podem ser diferentes consoante a ordem de aplicação.
Exemplo: sobre uma receita incide 25% de transferências aos municípios e 20% de dedução do Fundeb - esses são os percentuais nominais. Entretanto, como é feita a dedução do montante transferido aos municípios antes da dedução do Fundeb, essa dedução, na verdade, é de 20% sobre os 75% restantes, ou seja, 15% sobre o total. Na coluna "Proporção" da vinculação do Fundeb, deve constar, portanto, 15%.</t>
  </si>
  <si>
    <t>Para a verificação das condições de equilíbrio, devem ser informadas as receitas e despesas extraordinárias não incluídas no cálculo do resultado primário para fins de apuração do equilíbrio, uma por linha (inserir linhas extras entre as já existentes, de forma a atualizar automaticamente a fórmula de soma das receitas e das despesas).</t>
  </si>
  <si>
    <t>Para a verificação do cumprimento da limitação de despesas, devem ser informados dados do pagamento de passivos não financeiros e das despesas não incluídas no cálculo, referentes ao ano-base do cálculo da limitação e aos anos posteriores.</t>
  </si>
  <si>
    <t>Despesas primárias custeadas por empresas estatais consideradas não dependentes no ano base para apuração do limite de despesas</t>
  </si>
  <si>
    <t>Transferências LC nº 87/1996 (Lei Kandir) e LC nº 176/2020</t>
  </si>
  <si>
    <t>Amortizações extraordinárias a deduzir</t>
  </si>
  <si>
    <t>Serviço da dívida por competência para apuração do equilíbrio</t>
  </si>
  <si>
    <t>Estoque de restos a pagar</t>
  </si>
  <si>
    <t>Estoque de restos a pagar não primários</t>
  </si>
  <si>
    <t>Estoque de restos a pagar primários / Receita corrente líquida (XXXV/XXIX)</t>
  </si>
  <si>
    <t>Plano de pagamento de precatórios - pagamentos com origem na operação de crédito</t>
  </si>
  <si>
    <t>Plano de pagamento de precatórios - ajuste dos pagamentos adicionais</t>
  </si>
  <si>
    <t>Venda da folha de pagamentos</t>
  </si>
  <si>
    <t>Fruição condicionada</t>
  </si>
  <si>
    <t>FUNDEB - ICMS</t>
  </si>
  <si>
    <t>Retorno FUNDEB</t>
  </si>
  <si>
    <t>Transferência ICMS para munícipios</t>
  </si>
  <si>
    <t>Medida Venda da Folha de Pagamentos</t>
  </si>
  <si>
    <t>Operação de Crédito PROFISCO III</t>
  </si>
  <si>
    <t>Plano de pagamento de precatórios - pagamentos com origem nas operações de crédito</t>
  </si>
  <si>
    <t>Plano de pagamento de precatórios - Operação Pró-Sustentabilidade BID</t>
  </si>
  <si>
    <t>Operação de Crédito BIRD PROGESTÃO</t>
  </si>
  <si>
    <t>Operação de Crédito BIRD Pró-Resiliência RS</t>
  </si>
  <si>
    <t>Operação de Crédito BIRD  Pró-Resiliência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</si>
</sst>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_ ;[Red]\(#,##0\)\ "/>
    <numFmt numFmtId="166" formatCode="#,##0_ ;[Red]\-#,##0\ "/>
    <numFmt numFmtId="167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ACCCE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4" tint="-0.249977111117893"/>
      </patternFill>
    </fill>
    <fill>
      <patternFill patternType="gray0625"/>
    </fill>
    <fill>
      <patternFill patternType="gray0625">
        <bgColor theme="4" tint="0.39997558519241921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gray0625">
        <bgColor rgb="FFACCCEA"/>
      </patternFill>
    </fill>
    <fill>
      <patternFill patternType="gray0625">
        <bgColor rgb="FF7CAFDE"/>
      </patternFill>
    </fill>
    <fill>
      <patternFill patternType="lightTrellis">
        <fgColor rgb="FFC00000"/>
        <bgColor theme="4" tint="0.39997558519241921"/>
      </patternFill>
    </fill>
    <fill>
      <patternFill patternType="lightTrellis">
        <fgColor rgb="FFC00000"/>
        <bgColor theme="4" tint="0.59999389629810485"/>
      </patternFill>
    </fill>
    <fill>
      <patternFill patternType="lightTrellis">
        <fgColor rgb="FFC00000"/>
        <bgColor theme="4" tint="0.79998168889431442"/>
      </patternFill>
    </fill>
    <fill>
      <patternFill patternType="lightTrellis">
        <fgColor rgb="FFC00000"/>
      </patternFill>
    </fill>
    <fill>
      <patternFill patternType="lightTrellis">
        <fgColor rgb="FFC00000"/>
        <bgColor rgb="FFACCCEA"/>
      </patternFill>
    </fill>
    <fill>
      <patternFill patternType="lightTrellis">
        <fgColor rgb="FFC00000"/>
        <bgColor rgb="FF7CAFDE"/>
      </patternFill>
    </fill>
    <fill>
      <patternFill patternType="lightTrellis">
        <fgColor rgb="FFC00000"/>
        <bgColor theme="4" tint="-0.249977111117893"/>
      </patternFill>
    </fill>
    <fill>
      <patternFill patternType="solid">
        <fgColor theme="4" tint="0.79995117038483843"/>
        <bgColor indexed="64"/>
      </patternFill>
    </fill>
    <fill>
      <patternFill patternType="gray0625">
        <fgColor auto="1"/>
        <bgColor theme="4" tint="-0.249977111117893"/>
      </patternFill>
    </fill>
    <fill>
      <patternFill patternType="solid">
        <fgColor rgb="FFACCCEA"/>
        <bgColor auto="1"/>
      </patternFill>
    </fill>
    <fill>
      <patternFill patternType="solid">
        <fgColor theme="4" tint="0.79998168889431442"/>
        <bgColor auto="1"/>
      </patternFill>
    </fill>
    <fill>
      <patternFill patternType="solid">
        <fgColor rgb="FF7CAFDE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65"/>
        <bgColor indexed="64"/>
      </patternFill>
    </fill>
    <fill>
      <patternFill patternType="solid">
        <fgColor rgb="FFDDEBF7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9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3" fontId="7" fillId="6" borderId="0" xfId="1" applyFont="1" applyFill="1" applyAlignment="1" applyProtection="1">
      <alignment horizontal="right" vertical="center"/>
    </xf>
    <xf numFmtId="43" fontId="7" fillId="4" borderId="0" xfId="1" applyFont="1" applyFill="1" applyAlignment="1" applyProtection="1">
      <alignment horizontal="right" vertical="center"/>
    </xf>
    <xf numFmtId="43" fontId="7" fillId="3" borderId="0" xfId="1" applyFont="1" applyFill="1" applyAlignment="1" applyProtection="1">
      <alignment horizontal="right" vertical="center"/>
    </xf>
    <xf numFmtId="0" fontId="6" fillId="3" borderId="0" xfId="0" applyFont="1" applyFill="1" applyAlignment="1">
      <alignment horizontal="left" vertical="center" indent="4"/>
    </xf>
    <xf numFmtId="0" fontId="8" fillId="0" borderId="0" xfId="0" applyFont="1" applyAlignment="1">
      <alignment vertical="center"/>
    </xf>
    <xf numFmtId="0" fontId="6" fillId="8" borderId="0" xfId="0" applyFont="1" applyFill="1" applyAlignment="1">
      <alignment horizontal="left" vertical="center" indent="3"/>
    </xf>
    <xf numFmtId="43" fontId="7" fillId="8" borderId="0" xfId="1" applyFont="1" applyFill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2"/>
    </xf>
    <xf numFmtId="0" fontId="6" fillId="7" borderId="0" xfId="0" applyFont="1" applyFill="1" applyAlignment="1">
      <alignment horizontal="left" vertical="center" indent="2"/>
    </xf>
    <xf numFmtId="43" fontId="7" fillId="7" borderId="0" xfId="1" applyFont="1" applyFill="1" applyAlignment="1" applyProtection="1">
      <alignment horizontal="right" vertical="center"/>
    </xf>
    <xf numFmtId="0" fontId="6" fillId="6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43" fontId="2" fillId="5" borderId="0" xfId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left" vertical="center" indent="4"/>
    </xf>
    <xf numFmtId="0" fontId="3" fillId="8" borderId="0" xfId="0" applyFont="1" applyFill="1" applyAlignment="1">
      <alignment horizontal="left" vertical="center" indent="3"/>
    </xf>
    <xf numFmtId="0" fontId="8" fillId="2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left" vertical="center" indent="5"/>
    </xf>
    <xf numFmtId="43" fontId="7" fillId="0" borderId="0" xfId="1" applyFont="1" applyAlignment="1" applyProtection="1">
      <alignment vertical="center"/>
    </xf>
    <xf numFmtId="0" fontId="10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2" fillId="5" borderId="0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indent="7"/>
    </xf>
    <xf numFmtId="0" fontId="3" fillId="0" borderId="0" xfId="0" applyFont="1" applyProtection="1">
      <protection locked="0"/>
    </xf>
    <xf numFmtId="165" fontId="1" fillId="0" borderId="0" xfId="1" applyNumberFormat="1" applyProtection="1">
      <protection locked="0"/>
    </xf>
    <xf numFmtId="0" fontId="9" fillId="2" borderId="0" xfId="0" applyFont="1" applyFill="1" applyAlignment="1">
      <alignment horizontal="left" vertical="center" indent="1"/>
    </xf>
    <xf numFmtId="0" fontId="0" fillId="2" borderId="0" xfId="0" applyFill="1"/>
    <xf numFmtId="0" fontId="3" fillId="2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8" fillId="0" borderId="0" xfId="0" applyFont="1"/>
    <xf numFmtId="43" fontId="7" fillId="0" borderId="0" xfId="1" applyFont="1" applyFill="1" applyAlignment="1" applyProtection="1">
      <alignment vertical="center"/>
    </xf>
    <xf numFmtId="43" fontId="7" fillId="14" borderId="0" xfId="1" applyFont="1" applyFill="1" applyAlignment="1" applyProtection="1">
      <alignment horizontal="right" vertical="center"/>
    </xf>
    <xf numFmtId="43" fontId="7" fillId="15" borderId="0" xfId="1" applyFont="1" applyFill="1" applyAlignment="1" applyProtection="1">
      <alignment horizontal="right" vertical="center"/>
    </xf>
    <xf numFmtId="43" fontId="7" fillId="16" borderId="0" xfId="1" applyFont="1" applyFill="1" applyAlignment="1" applyProtection="1">
      <alignment horizontal="right" vertical="center"/>
    </xf>
    <xf numFmtId="43" fontId="7" fillId="13" borderId="0" xfId="1" applyFont="1" applyFill="1" applyAlignment="1" applyProtection="1">
      <alignment vertical="center"/>
    </xf>
    <xf numFmtId="43" fontId="7" fillId="17" borderId="0" xfId="1" applyFont="1" applyFill="1" applyAlignment="1" applyProtection="1">
      <alignment horizontal="right" vertical="center"/>
    </xf>
    <xf numFmtId="43" fontId="7" fillId="18" borderId="0" xfId="1" applyFont="1" applyFill="1" applyAlignment="1" applyProtection="1">
      <alignment horizontal="right" vertical="center"/>
    </xf>
    <xf numFmtId="43" fontId="2" fillId="12" borderId="0" xfId="1" applyFont="1" applyFill="1" applyAlignment="1" applyProtection="1">
      <alignment horizontal="right" vertical="center"/>
    </xf>
    <xf numFmtId="43" fontId="2" fillId="12" borderId="0" xfId="1" applyFont="1" applyFill="1" applyBorder="1" applyAlignment="1" applyProtection="1">
      <alignment horizontal="right" vertical="center"/>
    </xf>
    <xf numFmtId="43" fontId="7" fillId="19" borderId="0" xfId="1" applyFont="1" applyFill="1" applyAlignment="1" applyProtection="1">
      <alignment horizontal="right" vertical="center"/>
    </xf>
    <xf numFmtId="43" fontId="7" fillId="20" borderId="0" xfId="1" applyFont="1" applyFill="1" applyAlignment="1" applyProtection="1">
      <alignment horizontal="right" vertical="center"/>
    </xf>
    <xf numFmtId="43" fontId="7" fillId="21" borderId="0" xfId="1" applyFont="1" applyFill="1" applyAlignment="1" applyProtection="1">
      <alignment horizontal="right" vertical="center"/>
    </xf>
    <xf numFmtId="43" fontId="7" fillId="22" borderId="0" xfId="1" applyFont="1" applyFill="1" applyAlignment="1" applyProtection="1">
      <alignment vertical="center"/>
    </xf>
    <xf numFmtId="43" fontId="7" fillId="23" borderId="0" xfId="1" applyFont="1" applyFill="1" applyAlignment="1" applyProtection="1">
      <alignment horizontal="right" vertical="center"/>
    </xf>
    <xf numFmtId="43" fontId="7" fillId="24" borderId="0" xfId="1" applyFont="1" applyFill="1" applyAlignment="1" applyProtection="1">
      <alignment horizontal="right" vertical="center"/>
    </xf>
    <xf numFmtId="43" fontId="2" fillId="25" borderId="0" xfId="1" applyFont="1" applyFill="1" applyAlignment="1" applyProtection="1">
      <alignment horizontal="right" vertical="center"/>
    </xf>
    <xf numFmtId="43" fontId="2" fillId="25" borderId="0" xfId="1" applyFont="1" applyFill="1" applyBorder="1" applyAlignment="1" applyProtection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4" fillId="0" borderId="0" xfId="0" applyFont="1"/>
    <xf numFmtId="17" fontId="7" fillId="22" borderId="0" xfId="0" applyNumberFormat="1" applyFont="1" applyFill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Protection="1"/>
    <xf numFmtId="0" fontId="17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" fontId="0" fillId="0" borderId="0" xfId="0" applyNumberForma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8" fillId="0" borderId="0" xfId="2" applyFont="1" applyAlignment="1">
      <alignment horizontal="left" vertical="top" wrapText="1"/>
    </xf>
    <xf numFmtId="0" fontId="19" fillId="0" borderId="0" xfId="2" applyFont="1" applyAlignment="1">
      <alignment vertical="top" wrapText="1"/>
    </xf>
    <xf numFmtId="10" fontId="21" fillId="0" borderId="0" xfId="4" applyNumberFormat="1" applyFont="1" applyAlignment="1" applyProtection="1">
      <alignment horizontal="center" vertical="center"/>
    </xf>
    <xf numFmtId="10" fontId="21" fillId="0" borderId="0" xfId="1" applyNumberFormat="1" applyFont="1" applyAlignment="1" applyProtection="1">
      <alignment horizontal="center" vertical="center"/>
    </xf>
    <xf numFmtId="43" fontId="2" fillId="27" borderId="0" xfId="1" applyFont="1" applyFill="1" applyBorder="1" applyAlignment="1" applyProtection="1">
      <alignment horizontal="right" vertical="center"/>
    </xf>
    <xf numFmtId="43" fontId="0" fillId="2" borderId="0" xfId="0" applyNumberFormat="1" applyFill="1"/>
    <xf numFmtId="43" fontId="7" fillId="28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left" vertical="center" indent="1"/>
    </xf>
    <xf numFmtId="43" fontId="7" fillId="30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wrapText="1" indent="1"/>
    </xf>
    <xf numFmtId="0" fontId="22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 indent="1"/>
      <protection locked="0"/>
    </xf>
    <xf numFmtId="43" fontId="2" fillId="23" borderId="0" xfId="1" applyFont="1" applyFill="1" applyBorder="1" applyAlignment="1" applyProtection="1">
      <alignment horizontal="right" vertical="center"/>
    </xf>
    <xf numFmtId="43" fontId="2" fillId="32" borderId="0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9" fontId="0" fillId="0" borderId="0" xfId="4" applyFont="1" applyProtection="1"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center"/>
    </xf>
    <xf numFmtId="0" fontId="6" fillId="0" borderId="0" xfId="0" applyFont="1"/>
    <xf numFmtId="10" fontId="7" fillId="0" borderId="0" xfId="4" applyNumberFormat="1" applyFont="1" applyProtection="1"/>
    <xf numFmtId="10" fontId="7" fillId="0" borderId="0" xfId="1" applyNumberFormat="1" applyFont="1" applyProtection="1"/>
    <xf numFmtId="164" fontId="7" fillId="0" borderId="0" xfId="4" applyNumberFormat="1" applyFont="1" applyProtection="1"/>
    <xf numFmtId="164" fontId="7" fillId="0" borderId="0" xfId="1" applyNumberFormat="1" applyFont="1" applyProtection="1"/>
    <xf numFmtId="43" fontId="7" fillId="0" borderId="0" xfId="1" applyFont="1" applyProtection="1"/>
    <xf numFmtId="0" fontId="6" fillId="0" borderId="1" xfId="0" applyFont="1" applyBorder="1"/>
    <xf numFmtId="9" fontId="0" fillId="0" borderId="0" xfId="0" applyNumberFormat="1" applyProtection="1">
      <protection locked="0"/>
    </xf>
    <xf numFmtId="166" fontId="1" fillId="0" borderId="0" xfId="1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0" fontId="0" fillId="10" borderId="0" xfId="4" applyNumberFormat="1" applyFont="1" applyFill="1" applyProtection="1">
      <protection locked="0"/>
    </xf>
    <xf numFmtId="10" fontId="0" fillId="11" borderId="0" xfId="4" applyNumberFormat="1" applyFont="1" applyFill="1" applyProtection="1">
      <protection locked="0"/>
    </xf>
    <xf numFmtId="10" fontId="22" fillId="10" borderId="0" xfId="4" applyNumberFormat="1" applyFont="1" applyFill="1" applyAlignment="1" applyProtection="1">
      <alignment horizontal="center" vertical="center"/>
      <protection locked="0"/>
    </xf>
    <xf numFmtId="10" fontId="22" fillId="11" borderId="0" xfId="4" applyNumberFormat="1" applyFont="1" applyFill="1" applyAlignment="1" applyProtection="1">
      <alignment horizontal="center" vertical="center"/>
      <protection locked="0"/>
    </xf>
    <xf numFmtId="43" fontId="0" fillId="10" borderId="0" xfId="1" applyFont="1" applyFill="1" applyProtection="1">
      <protection locked="0"/>
    </xf>
    <xf numFmtId="43" fontId="0" fillId="11" borderId="0" xfId="1" applyFont="1" applyFill="1" applyProtection="1">
      <protection locked="0"/>
    </xf>
    <xf numFmtId="43" fontId="25" fillId="0" borderId="0" xfId="1" applyFont="1" applyAlignment="1" applyProtection="1">
      <alignment vertical="center"/>
      <protection locked="0"/>
    </xf>
    <xf numFmtId="43" fontId="25" fillId="13" borderId="0" xfId="1" applyFont="1" applyFill="1" applyAlignment="1" applyProtection="1">
      <alignment vertical="center"/>
      <protection locked="0"/>
    </xf>
    <xf numFmtId="43" fontId="25" fillId="3" borderId="0" xfId="1" applyFont="1" applyFill="1" applyAlignment="1" applyProtection="1">
      <alignment horizontal="right" vertical="center"/>
      <protection locked="0"/>
    </xf>
    <xf numFmtId="43" fontId="25" fillId="16" borderId="0" xfId="1" applyFont="1" applyFill="1" applyAlignment="1" applyProtection="1">
      <alignment horizontal="right" vertical="center"/>
      <protection locked="0"/>
    </xf>
    <xf numFmtId="43" fontId="25" fillId="0" borderId="0" xfId="1" applyFont="1" applyAlignment="1" applyProtection="1">
      <alignment horizontal="left" vertical="center" indent="4"/>
      <protection locked="0"/>
    </xf>
    <xf numFmtId="43" fontId="25" fillId="13" borderId="0" xfId="1" applyFont="1" applyFill="1" applyAlignment="1" applyProtection="1">
      <alignment horizontal="left" vertical="center" indent="4"/>
      <protection locked="0"/>
    </xf>
    <xf numFmtId="43" fontId="25" fillId="31" borderId="0" xfId="1" applyFont="1" applyFill="1" applyAlignment="1" applyProtection="1">
      <alignment vertical="center"/>
      <protection locked="0"/>
    </xf>
    <xf numFmtId="43" fontId="25" fillId="26" borderId="0" xfId="1" applyFont="1" applyFill="1" applyAlignment="1" applyProtection="1">
      <alignment horizontal="right" vertical="center"/>
      <protection locked="0"/>
    </xf>
    <xf numFmtId="43" fontId="25" fillId="8" borderId="0" xfId="1" applyFont="1" applyFill="1" applyAlignment="1" applyProtection="1">
      <alignment horizontal="right" vertical="center"/>
      <protection locked="0"/>
    </xf>
    <xf numFmtId="43" fontId="25" fillId="17" borderId="0" xfId="1" applyFont="1" applyFill="1" applyAlignment="1" applyProtection="1">
      <alignment horizontal="right" vertical="center"/>
      <protection locked="0"/>
    </xf>
    <xf numFmtId="43" fontId="25" fillId="30" borderId="0" xfId="1" applyFont="1" applyFill="1" applyAlignment="1" applyProtection="1">
      <alignment horizontal="right" vertical="center"/>
      <protection locked="0"/>
    </xf>
    <xf numFmtId="0" fontId="5" fillId="0" borderId="0" xfId="0" applyFont="1"/>
    <xf numFmtId="10" fontId="24" fillId="0" borderId="0" xfId="4" applyNumberFormat="1" applyFont="1" applyProtection="1"/>
    <xf numFmtId="10" fontId="24" fillId="0" borderId="0" xfId="1" applyNumberFormat="1" applyFont="1" applyProtection="1"/>
    <xf numFmtId="10" fontId="24" fillId="10" borderId="0" xfId="4" applyNumberFormat="1" applyFont="1" applyFill="1" applyProtection="1">
      <protection locked="0"/>
    </xf>
    <xf numFmtId="10" fontId="24" fillId="11" borderId="0" xfId="4" applyNumberFormat="1" applyFont="1" applyFill="1" applyProtection="1">
      <protection locked="0"/>
    </xf>
    <xf numFmtId="0" fontId="24" fillId="0" borderId="0" xfId="0" applyFont="1" applyAlignment="1">
      <alignment horizontal="center"/>
    </xf>
    <xf numFmtId="10" fontId="26" fillId="0" borderId="0" xfId="4" applyNumberFormat="1" applyFont="1" applyAlignment="1" applyProtection="1">
      <alignment horizontal="center" vertical="center"/>
    </xf>
    <xf numFmtId="10" fontId="26" fillId="0" borderId="0" xfId="1" applyNumberFormat="1" applyFont="1" applyAlignment="1" applyProtection="1">
      <alignment horizontal="center" vertical="center"/>
    </xf>
    <xf numFmtId="10" fontId="26" fillId="10" borderId="0" xfId="4" applyNumberFormat="1" applyFont="1" applyFill="1" applyAlignment="1" applyProtection="1">
      <alignment horizontal="center" vertical="center"/>
      <protection locked="0"/>
    </xf>
    <xf numFmtId="10" fontId="26" fillId="11" borderId="0" xfId="4" applyNumberFormat="1" applyFont="1" applyFill="1" applyAlignment="1" applyProtection="1">
      <alignment horizontal="center" vertical="center"/>
      <protection locked="0"/>
    </xf>
    <xf numFmtId="164" fontId="24" fillId="0" borderId="0" xfId="4" applyNumberFormat="1" applyFont="1" applyProtection="1"/>
    <xf numFmtId="164" fontId="24" fillId="0" borderId="0" xfId="1" applyNumberFormat="1" applyFont="1" applyProtection="1"/>
    <xf numFmtId="43" fontId="24" fillId="0" borderId="0" xfId="1" applyFont="1" applyProtection="1"/>
    <xf numFmtId="43" fontId="24" fillId="10" borderId="0" xfId="1" applyFont="1" applyFill="1" applyProtection="1">
      <protection locked="0"/>
    </xf>
    <xf numFmtId="43" fontId="24" fillId="11" borderId="0" xfId="1" applyFont="1" applyFill="1" applyProtection="1">
      <protection locked="0"/>
    </xf>
    <xf numFmtId="164" fontId="24" fillId="10" borderId="0" xfId="4" applyNumberFormat="1" applyFont="1" applyFill="1" applyProtection="1">
      <protection locked="0"/>
    </xf>
    <xf numFmtId="164" fontId="24" fillId="11" borderId="0" xfId="4" applyNumberFormat="1" applyFont="1" applyFill="1" applyProtection="1">
      <protection locked="0"/>
    </xf>
    <xf numFmtId="0" fontId="5" fillId="0" borderId="1" xfId="0" applyFont="1" applyBorder="1"/>
    <xf numFmtId="164" fontId="24" fillId="0" borderId="1" xfId="4" applyNumberFormat="1" applyFont="1" applyBorder="1" applyProtection="1"/>
    <xf numFmtId="164" fontId="24" fillId="10" borderId="1" xfId="4" applyNumberFormat="1" applyFont="1" applyFill="1" applyBorder="1" applyProtection="1">
      <protection locked="0"/>
    </xf>
    <xf numFmtId="164" fontId="24" fillId="11" borderId="1" xfId="4" applyNumberFormat="1" applyFont="1" applyFill="1" applyBorder="1" applyProtection="1">
      <protection locked="0"/>
    </xf>
    <xf numFmtId="0" fontId="24" fillId="0" borderId="1" xfId="0" applyFont="1" applyBorder="1" applyAlignment="1">
      <alignment horizontal="center"/>
    </xf>
    <xf numFmtId="43" fontId="7" fillId="0" borderId="1" xfId="1" applyFont="1" applyBorder="1" applyProtection="1"/>
    <xf numFmtId="43" fontId="0" fillId="10" borderId="1" xfId="1" applyFont="1" applyFill="1" applyBorder="1" applyProtection="1">
      <protection locked="0"/>
    </xf>
    <xf numFmtId="43" fontId="0" fillId="11" borderId="1" xfId="1" applyFont="1" applyFill="1" applyBorder="1" applyProtection="1">
      <protection locked="0"/>
    </xf>
    <xf numFmtId="0" fontId="25" fillId="0" borderId="0" xfId="0" applyFont="1" applyAlignment="1">
      <alignment horizontal="left" vertical="center" indent="5"/>
    </xf>
    <xf numFmtId="43" fontId="25" fillId="22" borderId="0" xfId="1" applyFont="1" applyFill="1" applyAlignment="1" applyProtection="1">
      <alignment vertical="center"/>
    </xf>
    <xf numFmtId="0" fontId="27" fillId="0" borderId="0" xfId="0" applyFont="1"/>
    <xf numFmtId="0" fontId="28" fillId="3" borderId="0" xfId="0" applyFont="1" applyFill="1" applyAlignment="1">
      <alignment horizontal="left" vertical="center" indent="4"/>
    </xf>
    <xf numFmtId="43" fontId="25" fillId="21" borderId="0" xfId="1" applyFont="1" applyFill="1" applyAlignment="1" applyProtection="1">
      <alignment horizontal="right" vertical="center"/>
    </xf>
    <xf numFmtId="43" fontId="25" fillId="22" borderId="0" xfId="1" applyFont="1" applyFill="1" applyAlignment="1" applyProtection="1">
      <alignment horizontal="left" vertical="center" indent="4"/>
    </xf>
    <xf numFmtId="0" fontId="25" fillId="0" borderId="0" xfId="0" applyFont="1" applyAlignment="1">
      <alignment horizontal="left" vertical="center" indent="7"/>
    </xf>
    <xf numFmtId="0" fontId="30" fillId="8" borderId="0" xfId="0" applyFont="1" applyFill="1" applyAlignment="1">
      <alignment horizontal="left" vertical="center" indent="3"/>
    </xf>
    <xf numFmtId="43" fontId="25" fillId="23" borderId="0" xfId="1" applyFont="1" applyFill="1" applyAlignment="1" applyProtection="1">
      <alignment horizontal="right" vertical="center"/>
    </xf>
    <xf numFmtId="43" fontId="25" fillId="28" borderId="0" xfId="1" applyFont="1" applyFill="1" applyAlignment="1" applyProtection="1">
      <alignment horizontal="right" vertical="center"/>
    </xf>
    <xf numFmtId="43" fontId="25" fillId="29" borderId="0" xfId="1" applyFont="1" applyFill="1" applyAlignment="1" applyProtection="1">
      <alignment horizontal="right" vertical="center"/>
      <protection locked="0"/>
    </xf>
    <xf numFmtId="43" fontId="25" fillId="22" borderId="0" xfId="1" applyFont="1" applyFill="1" applyAlignment="1" applyProtection="1">
      <alignment vertical="center"/>
      <protection locked="0"/>
    </xf>
    <xf numFmtId="0" fontId="27" fillId="0" borderId="0" xfId="0" applyFont="1" applyProtection="1">
      <protection locked="0"/>
    </xf>
    <xf numFmtId="0" fontId="25" fillId="0" borderId="0" xfId="0" applyFont="1" applyAlignment="1" applyProtection="1">
      <alignment horizontal="left" vertical="center" wrapText="1" indent="7"/>
      <protection locked="0"/>
    </xf>
    <xf numFmtId="0" fontId="25" fillId="0" borderId="0" xfId="0" applyFont="1" applyAlignment="1" applyProtection="1">
      <alignment horizontal="left" vertical="center" indent="7"/>
      <protection locked="0"/>
    </xf>
    <xf numFmtId="43" fontId="25" fillId="33" borderId="0" xfId="1" applyFont="1" applyFill="1" applyAlignment="1" applyProtection="1">
      <alignment vertical="center"/>
      <protection locked="0"/>
    </xf>
    <xf numFmtId="10" fontId="0" fillId="0" borderId="0" xfId="4" applyNumberFormat="1" applyFont="1" applyFill="1" applyProtection="1"/>
    <xf numFmtId="10" fontId="22" fillId="0" borderId="0" xfId="4" applyNumberFormat="1" applyFont="1" applyFill="1" applyAlignment="1" applyProtection="1">
      <alignment horizontal="center" vertical="center"/>
    </xf>
    <xf numFmtId="43" fontId="0" fillId="0" borderId="0" xfId="1" applyFont="1" applyFill="1" applyProtection="1"/>
    <xf numFmtId="43" fontId="0" fillId="0" borderId="1" xfId="1" applyFont="1" applyFill="1" applyBorder="1" applyProtection="1"/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7" fillId="0" borderId="0" xfId="1" applyFont="1" applyAlignment="1" applyProtection="1">
      <alignment vertical="center"/>
      <protection locked="0"/>
    </xf>
    <xf numFmtId="43" fontId="7" fillId="0" borderId="0" xfId="1" applyFont="1" applyAlignment="1" applyProtection="1">
      <alignment horizontal="right" vertical="center"/>
      <protection locked="0"/>
    </xf>
    <xf numFmtId="43" fontId="7" fillId="3" borderId="0" xfId="1" applyFont="1" applyFill="1" applyAlignment="1" applyProtection="1">
      <alignment horizontal="right" vertical="center"/>
      <protection locked="0"/>
    </xf>
    <xf numFmtId="43" fontId="7" fillId="21" borderId="0" xfId="1" applyFont="1" applyFill="1" applyAlignment="1" applyProtection="1">
      <alignment horizontal="right" vertical="center"/>
      <protection locked="0"/>
    </xf>
    <xf numFmtId="43" fontId="7" fillId="16" borderId="0" xfId="1" applyFont="1" applyFill="1" applyAlignment="1" applyProtection="1">
      <alignment horizontal="right" vertical="center"/>
      <protection locked="0"/>
    </xf>
    <xf numFmtId="43" fontId="0" fillId="0" borderId="0" xfId="0" applyNumberFormat="1" applyProtection="1">
      <protection locked="0"/>
    </xf>
    <xf numFmtId="43" fontId="25" fillId="34" borderId="0" xfId="1" applyFont="1" applyFill="1" applyAlignment="1" applyProtection="1">
      <alignment horizontal="right" vertical="center"/>
      <protection locked="0"/>
    </xf>
    <xf numFmtId="167" fontId="1" fillId="0" borderId="0" xfId="1" applyNumberFormat="1" applyFont="1" applyFill="1" applyProtection="1">
      <protection locked="0"/>
    </xf>
    <xf numFmtId="167" fontId="0" fillId="0" borderId="0" xfId="0" applyNumberFormat="1" applyProtection="1">
      <protection locked="0"/>
    </xf>
    <xf numFmtId="167" fontId="0" fillId="0" borderId="0" xfId="1" applyNumberFormat="1" applyFont="1" applyProtection="1">
      <protection locked="0"/>
    </xf>
    <xf numFmtId="0" fontId="7" fillId="0" borderId="0" xfId="0" applyFont="1" applyProtection="1">
      <protection locked="0"/>
    </xf>
    <xf numFmtId="167" fontId="0" fillId="0" borderId="0" xfId="1" applyNumberFormat="1" applyFont="1" applyFill="1"/>
    <xf numFmtId="167" fontId="0" fillId="0" borderId="0" xfId="1" applyNumberFormat="1" applyFont="1" applyFill="1" applyProtection="1">
      <protection locked="0"/>
    </xf>
    <xf numFmtId="167" fontId="24" fillId="0" borderId="0" xfId="1" applyNumberFormat="1" applyFont="1" applyFill="1"/>
    <xf numFmtId="167" fontId="31" fillId="0" borderId="0" xfId="1" applyNumberFormat="1" applyFont="1" applyFill="1" applyProtection="1">
      <protection locked="0"/>
    </xf>
    <xf numFmtId="0" fontId="0" fillId="0" borderId="0" xfId="0" applyAlignment="1">
      <alignment horizontal="left" vertical="center" wrapText="1" indent="2"/>
    </xf>
    <xf numFmtId="0" fontId="16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Porcentagem" xfId="4" builtinId="5"/>
    <cellStyle name="Vírgula" xfId="1" builtinId="3"/>
    <cellStyle name="Vírgula 2" xfId="3" xr:uid="{00000000-0005-0000-0000-000004000000}"/>
  </cellStyles>
  <dxfs count="32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C0000"/>
        </patternFill>
      </fill>
    </dxf>
    <dxf>
      <fill>
        <patternFill patternType="lightTrellis">
          <fgColor rgb="FFC00000"/>
        </patternFill>
      </fill>
    </dxf>
    <dxf>
      <font>
        <color auto="1"/>
      </font>
      <fill>
        <patternFill patternType="solid">
          <bgColor auto="1"/>
        </patternFill>
      </fill>
    </dxf>
    <dxf>
      <font>
        <color auto="1"/>
      </font>
      <fill>
        <patternFill patternType="gray0625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0625">
          <bgColor auto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Trellis">
          <fgColor rgb="FFC0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0000"/>
      <color rgb="FFCDE2F3"/>
      <color rgb="FFACCCEA"/>
      <color rgb="FF7CAFDE"/>
      <color rgb="FFC5DDF1"/>
      <color rgb="FF5799D5"/>
      <color rgb="FF84B4E0"/>
      <color rgb="FF53A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95250</xdr:rowOff>
    </xdr:from>
    <xdr:to>
      <xdr:col>3</xdr:col>
      <xdr:colOff>2371725</xdr:colOff>
      <xdr:row>3</xdr:row>
      <xdr:rowOff>57150</xdr:rowOff>
    </xdr:to>
    <xdr:sp macro="" textlink="">
      <xdr:nvSpPr>
        <xdr:cNvPr id="36865" name="Button 1" hidden="1">
          <a:extLst>
            <a:ext uri="{63B3BB69-23CF-44E3-9099-C40C66FF867C}">
              <a14:compatExt xmlns:a14="http://schemas.microsoft.com/office/drawing/2010/main" spid="_x0000_s36865"/>
            </a:ext>
            <a:ext uri="{FF2B5EF4-FFF2-40B4-BE49-F238E27FC236}">
              <a16:creationId xmlns:a16="http://schemas.microsoft.com/office/drawing/2014/main" id="{00000000-0008-0000-0300-0000019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Gerar reflexos das medidas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1689100</xdr:colOff>
          <xdr:row>1</xdr:row>
          <xdr:rowOff>25400</xdr:rowOff>
        </xdr:from>
        <xdr:to>
          <xdr:col>5</xdr:col>
          <xdr:colOff>139700</xdr:colOff>
          <xdr:row>2</xdr:row>
          <xdr:rowOff>177800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Gerar reflexos das medidas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berto Mendes Altavilla Luttner" id="{7B055559-352F-4E23-AD75-6B0B267C3BD8}" userId="S::roberto.luttner@tesouro.gov.br::8c2c606a-d8a8-41bd-9e20-b63ac607ae21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1-04-06T19:34:40.33" personId="{7B055559-352F-4E23-AD75-6B0B267C3BD8}" id="{3EC1381C-AF22-466D-A016-2F0C03A58B8C}">
    <text>Conferir se há mais algum a excluir, além do 1.2.1.6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>
    <pageSetUpPr fitToPage="1"/>
  </sheetPr>
  <dimension ref="A1:XFD43"/>
  <sheetViews>
    <sheetView showGridLines="0" tabSelected="1" zoomScale="90" zoomScaleNormal="90" workbookViewId="0">
      <selection activeCell="F19" sqref="F19"/>
    </sheetView>
  </sheetViews>
  <sheetFormatPr defaultColWidth="9.36328125" defaultRowHeight="14.5" x14ac:dyDescent="0.35"/>
  <cols>
    <col min="1" max="1" width="80.6328125" customWidth="1"/>
    <col min="2" max="2" width="105.36328125" bestFit="1" customWidth="1"/>
  </cols>
  <sheetData>
    <row r="1" spans="1:2" ht="18.5" x14ac:dyDescent="0.35">
      <c r="A1" s="29" t="s">
        <v>0</v>
      </c>
      <c r="B1" s="77"/>
    </row>
    <row r="2" spans="1:2" x14ac:dyDescent="0.35">
      <c r="A2" s="31" t="s">
        <v>212</v>
      </c>
      <c r="B2" s="78"/>
    </row>
    <row r="3" spans="1:2" x14ac:dyDescent="0.35">
      <c r="A3" s="31"/>
      <c r="B3" s="78"/>
    </row>
    <row r="4" spans="1:2" ht="18.5" x14ac:dyDescent="0.45">
      <c r="A4" s="193" t="s">
        <v>209</v>
      </c>
      <c r="B4" s="193"/>
    </row>
    <row r="5" spans="1:2" x14ac:dyDescent="0.35">
      <c r="A5" s="89" t="s">
        <v>210</v>
      </c>
      <c r="B5" s="86"/>
    </row>
    <row r="6" spans="1:2" s="88" customFormat="1" x14ac:dyDescent="0.35">
      <c r="A6" s="90" t="s">
        <v>254</v>
      </c>
    </row>
    <row r="7" spans="1:2" s="88" customFormat="1" x14ac:dyDescent="0.35">
      <c r="A7" s="90" t="s">
        <v>255</v>
      </c>
    </row>
    <row r="8" spans="1:2" s="88" customFormat="1" x14ac:dyDescent="0.35">
      <c r="A8" s="90" t="s">
        <v>256</v>
      </c>
    </row>
    <row r="9" spans="1:2" s="88" customFormat="1" x14ac:dyDescent="0.35">
      <c r="A9" s="89" t="s">
        <v>211</v>
      </c>
    </row>
    <row r="10" spans="1:2" s="88" customFormat="1" x14ac:dyDescent="0.35">
      <c r="A10" s="90" t="s">
        <v>257</v>
      </c>
    </row>
    <row r="11" spans="1:2" s="88" customFormat="1" x14ac:dyDescent="0.35">
      <c r="A11" s="90" t="s">
        <v>258</v>
      </c>
    </row>
    <row r="12" spans="1:2" s="88" customFormat="1" x14ac:dyDescent="0.35"/>
    <row r="13" spans="1:2" ht="18.5" x14ac:dyDescent="0.45">
      <c r="A13" s="193" t="s">
        <v>212</v>
      </c>
      <c r="B13" s="193"/>
    </row>
    <row r="14" spans="1:2" s="88" customFormat="1" x14ac:dyDescent="0.35">
      <c r="A14" s="89" t="s">
        <v>213</v>
      </c>
    </row>
    <row r="15" spans="1:2" s="88" customFormat="1" x14ac:dyDescent="0.35">
      <c r="A15" s="192" t="s">
        <v>259</v>
      </c>
      <c r="B15" s="192"/>
    </row>
    <row r="16" spans="1:2" s="88" customFormat="1" x14ac:dyDescent="0.35">
      <c r="A16" s="192" t="s">
        <v>260</v>
      </c>
      <c r="B16" s="192"/>
    </row>
    <row r="17" spans="1:2" s="88" customFormat="1" x14ac:dyDescent="0.35">
      <c r="A17" s="192" t="s">
        <v>261</v>
      </c>
      <c r="B17" s="192"/>
    </row>
    <row r="18" spans="1:2" s="88" customFormat="1" x14ac:dyDescent="0.35">
      <c r="A18" s="192"/>
      <c r="B18" s="192"/>
    </row>
    <row r="19" spans="1:2" s="88" customFormat="1" x14ac:dyDescent="0.35">
      <c r="A19" s="89" t="s">
        <v>235</v>
      </c>
    </row>
    <row r="20" spans="1:2" s="88" customFormat="1" x14ac:dyDescent="0.35">
      <c r="A20" s="192" t="s">
        <v>262</v>
      </c>
      <c r="B20" s="192"/>
    </row>
    <row r="21" spans="1:2" s="88" customFormat="1" x14ac:dyDescent="0.35">
      <c r="A21" s="192" t="s">
        <v>263</v>
      </c>
      <c r="B21" s="192"/>
    </row>
    <row r="22" spans="1:2" s="88" customFormat="1" x14ac:dyDescent="0.35">
      <c r="A22" s="192"/>
      <c r="B22" s="192"/>
    </row>
    <row r="23" spans="1:2" s="88" customFormat="1" x14ac:dyDescent="0.35">
      <c r="A23" s="89" t="s">
        <v>214</v>
      </c>
    </row>
    <row r="24" spans="1:2" s="88" customFormat="1" x14ac:dyDescent="0.35">
      <c r="A24" s="192" t="s">
        <v>236</v>
      </c>
      <c r="B24" s="192"/>
    </row>
    <row r="25" spans="1:2" s="88" customFormat="1" ht="33" customHeight="1" x14ac:dyDescent="0.35">
      <c r="A25" s="192" t="s">
        <v>215</v>
      </c>
      <c r="B25" s="192"/>
    </row>
    <row r="26" spans="1:2" s="88" customFormat="1" ht="57" customHeight="1" x14ac:dyDescent="0.35">
      <c r="A26" s="192" t="s">
        <v>275</v>
      </c>
      <c r="B26" s="192"/>
    </row>
    <row r="27" spans="1:2" s="88" customFormat="1" x14ac:dyDescent="0.35">
      <c r="A27" s="192" t="s">
        <v>264</v>
      </c>
      <c r="B27" s="192"/>
    </row>
    <row r="28" spans="1:2" s="88" customFormat="1" x14ac:dyDescent="0.35">
      <c r="A28" s="192"/>
      <c r="B28" s="192"/>
    </row>
    <row r="29" spans="1:2" s="88" customFormat="1" x14ac:dyDescent="0.35">
      <c r="A29" s="89" t="s">
        <v>216</v>
      </c>
    </row>
    <row r="30" spans="1:2" s="88" customFormat="1" x14ac:dyDescent="0.35">
      <c r="A30" s="192" t="s">
        <v>237</v>
      </c>
      <c r="B30" s="192"/>
    </row>
    <row r="31" spans="1:2" s="88" customFormat="1" x14ac:dyDescent="0.35">
      <c r="A31" s="192"/>
      <c r="B31" s="192"/>
    </row>
    <row r="32" spans="1:2" s="88" customFormat="1" x14ac:dyDescent="0.35">
      <c r="A32" s="89" t="s">
        <v>217</v>
      </c>
    </row>
    <row r="33" spans="1:16384" s="88" customFormat="1" ht="48.5" customHeight="1" x14ac:dyDescent="0.35">
      <c r="A33" s="192" t="s">
        <v>218</v>
      </c>
      <c r="B33" s="192"/>
    </row>
    <row r="34" spans="1:16384" s="88" customFormat="1" ht="31.5" customHeight="1" x14ac:dyDescent="0.35">
      <c r="A34" s="192" t="s">
        <v>277</v>
      </c>
      <c r="B34" s="192"/>
    </row>
    <row r="35" spans="1:16384" s="88" customFormat="1" x14ac:dyDescent="0.35">
      <c r="A35" s="192" t="s">
        <v>265</v>
      </c>
      <c r="B35" s="192"/>
    </row>
    <row r="36" spans="1:16384" s="88" customFormat="1" x14ac:dyDescent="0.35">
      <c r="A36" s="192" t="s">
        <v>266</v>
      </c>
      <c r="B36" s="192"/>
    </row>
    <row r="37" spans="1:16384" s="88" customFormat="1" ht="34.5" customHeight="1" x14ac:dyDescent="0.35">
      <c r="A37" s="192" t="s">
        <v>276</v>
      </c>
      <c r="B37" s="192"/>
    </row>
    <row r="38" spans="1:16384" s="88" customFormat="1" x14ac:dyDescent="0.35">
      <c r="A38" s="89"/>
    </row>
    <row r="39" spans="1:16384" s="88" customFormat="1" x14ac:dyDescent="0.35">
      <c r="A39" s="89" t="s">
        <v>219</v>
      </c>
    </row>
    <row r="40" spans="1:16384" s="88" customFormat="1" ht="31.25" customHeight="1" x14ac:dyDescent="0.35">
      <c r="A40" s="192" t="s">
        <v>233</v>
      </c>
      <c r="B40" s="192"/>
    </row>
    <row r="41" spans="1:16384" s="88" customFormat="1" ht="15.5" customHeight="1" x14ac:dyDescent="0.35">
      <c r="A41" s="98"/>
      <c r="B41" s="98"/>
    </row>
    <row r="42" spans="1:16384" s="88" customFormat="1" ht="18.5" x14ac:dyDescent="0.45">
      <c r="A42" s="193" t="s">
        <v>221</v>
      </c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4"/>
      <c r="DT42" s="194"/>
      <c r="DU42" s="194"/>
      <c r="DV42" s="194"/>
      <c r="DW42" s="194"/>
      <c r="DX42" s="194"/>
      <c r="DY42" s="194"/>
      <c r="DZ42" s="194"/>
      <c r="EA42" s="194"/>
      <c r="EB42" s="194"/>
      <c r="EC42" s="194"/>
      <c r="ED42" s="194"/>
      <c r="EE42" s="194"/>
      <c r="EF42" s="194"/>
      <c r="EG42" s="194"/>
      <c r="EH42" s="194"/>
      <c r="EI42" s="194"/>
      <c r="EJ42" s="194"/>
      <c r="EK42" s="194"/>
      <c r="EL42" s="194"/>
      <c r="EM42" s="194"/>
      <c r="EN42" s="194"/>
      <c r="EO42" s="194"/>
      <c r="EP42" s="194"/>
      <c r="EQ42" s="194"/>
      <c r="ER42" s="194"/>
      <c r="ES42" s="194"/>
      <c r="ET42" s="194"/>
      <c r="EU42" s="194"/>
      <c r="EV42" s="194"/>
      <c r="EW42" s="194"/>
      <c r="EX42" s="194"/>
      <c r="EY42" s="194"/>
      <c r="EZ42" s="194"/>
      <c r="FA42" s="194"/>
      <c r="FB42" s="194"/>
      <c r="FC42" s="194"/>
      <c r="FD42" s="194"/>
      <c r="FE42" s="194"/>
      <c r="FF42" s="194"/>
      <c r="FG42" s="194"/>
      <c r="FH42" s="194"/>
      <c r="FI42" s="194"/>
      <c r="FJ42" s="194"/>
      <c r="FK42" s="194"/>
      <c r="FL42" s="194"/>
      <c r="FM42" s="194"/>
      <c r="FN42" s="194"/>
      <c r="FO42" s="194"/>
      <c r="FP42" s="194"/>
      <c r="FQ42" s="194"/>
      <c r="FR42" s="194"/>
      <c r="FS42" s="194"/>
      <c r="FT42" s="194"/>
      <c r="FU42" s="194"/>
      <c r="FV42" s="194"/>
      <c r="FW42" s="194"/>
      <c r="FX42" s="194"/>
      <c r="FY42" s="194"/>
      <c r="FZ42" s="194"/>
      <c r="GA42" s="194"/>
      <c r="GB42" s="194"/>
      <c r="GC42" s="194"/>
      <c r="GD42" s="194"/>
      <c r="GE42" s="194"/>
      <c r="GF42" s="194"/>
      <c r="GG42" s="194"/>
      <c r="GH42" s="194"/>
      <c r="GI42" s="194"/>
      <c r="GJ42" s="194"/>
      <c r="GK42" s="194"/>
      <c r="GL42" s="194"/>
      <c r="GM42" s="194"/>
      <c r="GN42" s="194"/>
      <c r="GO42" s="194"/>
      <c r="GP42" s="194"/>
      <c r="GQ42" s="194"/>
      <c r="GR42" s="194"/>
      <c r="GS42" s="194"/>
      <c r="GT42" s="194"/>
      <c r="GU42" s="194"/>
      <c r="GV42" s="194"/>
      <c r="GW42" s="194"/>
      <c r="GX42" s="194"/>
      <c r="GY42" s="194"/>
      <c r="GZ42" s="194"/>
      <c r="HA42" s="194"/>
      <c r="HB42" s="194"/>
      <c r="HC42" s="194"/>
      <c r="HD42" s="194"/>
      <c r="HE42" s="194"/>
      <c r="HF42" s="194"/>
      <c r="HG42" s="194"/>
      <c r="HH42" s="194"/>
      <c r="HI42" s="194"/>
      <c r="HJ42" s="194"/>
      <c r="HK42" s="194"/>
      <c r="HL42" s="194"/>
      <c r="HM42" s="194"/>
      <c r="HN42" s="194"/>
      <c r="HO42" s="194"/>
      <c r="HP42" s="194"/>
      <c r="HQ42" s="194"/>
      <c r="HR42" s="194"/>
      <c r="HS42" s="194"/>
      <c r="HT42" s="194"/>
      <c r="HU42" s="194"/>
      <c r="HV42" s="194"/>
      <c r="HW42" s="194"/>
      <c r="HX42" s="194"/>
      <c r="HY42" s="194"/>
      <c r="HZ42" s="194"/>
      <c r="IA42" s="194"/>
      <c r="IB42" s="194"/>
      <c r="IC42" s="194"/>
      <c r="ID42" s="194"/>
      <c r="IE42" s="194"/>
      <c r="IF42" s="194"/>
      <c r="IG42" s="194"/>
      <c r="IH42" s="194"/>
      <c r="II42" s="194"/>
      <c r="IJ42" s="194"/>
      <c r="IK42" s="194"/>
      <c r="IL42" s="194"/>
      <c r="IM42" s="194"/>
      <c r="IN42" s="194"/>
      <c r="IO42" s="194"/>
      <c r="IP42" s="194"/>
      <c r="IQ42" s="194"/>
      <c r="IR42" s="194"/>
      <c r="IS42" s="194"/>
      <c r="IT42" s="194"/>
      <c r="IU42" s="194"/>
      <c r="IV42" s="194"/>
      <c r="IW42" s="194"/>
      <c r="IX42" s="194"/>
      <c r="IY42" s="194"/>
      <c r="IZ42" s="194"/>
      <c r="JA42" s="194"/>
      <c r="JB42" s="194"/>
      <c r="JC42" s="194"/>
      <c r="JD42" s="194"/>
      <c r="JE42" s="194"/>
      <c r="JF42" s="194"/>
      <c r="JG42" s="194"/>
      <c r="JH42" s="194"/>
      <c r="JI42" s="194"/>
      <c r="JJ42" s="194"/>
      <c r="JK42" s="194"/>
      <c r="JL42" s="194"/>
      <c r="JM42" s="194"/>
      <c r="JN42" s="194"/>
      <c r="JO42" s="194"/>
      <c r="JP42" s="194"/>
      <c r="JQ42" s="194"/>
      <c r="JR42" s="194"/>
      <c r="JS42" s="194"/>
      <c r="JT42" s="194"/>
      <c r="JU42" s="194"/>
      <c r="JV42" s="194"/>
      <c r="JW42" s="194"/>
      <c r="JX42" s="194"/>
      <c r="JY42" s="194"/>
      <c r="JZ42" s="194"/>
      <c r="KA42" s="194"/>
      <c r="KB42" s="194"/>
      <c r="KC42" s="194"/>
      <c r="KD42" s="194"/>
      <c r="KE42" s="194"/>
      <c r="KF42" s="194"/>
      <c r="KG42" s="194"/>
      <c r="KH42" s="194"/>
      <c r="KI42" s="194"/>
      <c r="KJ42" s="194"/>
      <c r="KK42" s="194"/>
      <c r="KL42" s="194"/>
      <c r="KM42" s="194"/>
      <c r="KN42" s="194"/>
      <c r="KO42" s="194"/>
      <c r="KP42" s="194"/>
      <c r="KQ42" s="194"/>
      <c r="KR42" s="194"/>
      <c r="KS42" s="194"/>
      <c r="KT42" s="194"/>
      <c r="KU42" s="194"/>
      <c r="KV42" s="194"/>
      <c r="KW42" s="194"/>
      <c r="KX42" s="194"/>
      <c r="KY42" s="194"/>
      <c r="KZ42" s="194"/>
      <c r="LA42" s="194"/>
      <c r="LB42" s="194"/>
      <c r="LC42" s="194"/>
      <c r="LD42" s="194"/>
      <c r="LE42" s="194"/>
      <c r="LF42" s="194"/>
      <c r="LG42" s="194"/>
      <c r="LH42" s="194"/>
      <c r="LI42" s="194"/>
      <c r="LJ42" s="194"/>
      <c r="LK42" s="194"/>
      <c r="LL42" s="194"/>
      <c r="LM42" s="194"/>
      <c r="LN42" s="194"/>
      <c r="LO42" s="194"/>
      <c r="LP42" s="194"/>
      <c r="LQ42" s="194"/>
      <c r="LR42" s="194"/>
      <c r="LS42" s="194"/>
      <c r="LT42" s="194"/>
      <c r="LU42" s="194"/>
      <c r="LV42" s="194"/>
      <c r="LW42" s="194"/>
      <c r="LX42" s="194"/>
      <c r="LY42" s="194"/>
      <c r="LZ42" s="194"/>
      <c r="MA42" s="194"/>
      <c r="MB42" s="194"/>
      <c r="MC42" s="194"/>
      <c r="MD42" s="194"/>
      <c r="ME42" s="194"/>
      <c r="MF42" s="194"/>
      <c r="MG42" s="194"/>
      <c r="MH42" s="194"/>
      <c r="MI42" s="194"/>
      <c r="MJ42" s="194"/>
      <c r="MK42" s="194"/>
      <c r="ML42" s="194"/>
      <c r="MM42" s="194"/>
      <c r="MN42" s="194"/>
      <c r="MO42" s="194"/>
      <c r="MP42" s="194"/>
      <c r="MQ42" s="194"/>
      <c r="MR42" s="194"/>
      <c r="MS42" s="194"/>
      <c r="MT42" s="194"/>
      <c r="MU42" s="194"/>
      <c r="MV42" s="194"/>
      <c r="MW42" s="194"/>
      <c r="MX42" s="194"/>
      <c r="MY42" s="194"/>
      <c r="MZ42" s="194"/>
      <c r="NA42" s="194"/>
      <c r="NB42" s="194"/>
      <c r="NC42" s="194"/>
      <c r="ND42" s="194"/>
      <c r="NE42" s="194"/>
      <c r="NF42" s="194"/>
      <c r="NG42" s="194"/>
      <c r="NH42" s="194"/>
      <c r="NI42" s="194"/>
      <c r="NJ42" s="194"/>
      <c r="NK42" s="194"/>
      <c r="NL42" s="194"/>
      <c r="NM42" s="194"/>
      <c r="NN42" s="194"/>
      <c r="NO42" s="194"/>
      <c r="NP42" s="194"/>
      <c r="NQ42" s="194"/>
      <c r="NR42" s="194"/>
      <c r="NS42" s="194"/>
      <c r="NT42" s="194"/>
      <c r="NU42" s="194"/>
      <c r="NV42" s="194"/>
      <c r="NW42" s="194"/>
      <c r="NX42" s="194"/>
      <c r="NY42" s="194"/>
      <c r="NZ42" s="194"/>
      <c r="OA42" s="194"/>
      <c r="OB42" s="194"/>
      <c r="OC42" s="194"/>
      <c r="OD42" s="194"/>
      <c r="OE42" s="194"/>
      <c r="OF42" s="194"/>
      <c r="OG42" s="194"/>
      <c r="OH42" s="194"/>
      <c r="OI42" s="194"/>
      <c r="OJ42" s="194"/>
      <c r="OK42" s="194"/>
      <c r="OL42" s="194"/>
      <c r="OM42" s="194"/>
      <c r="ON42" s="194"/>
      <c r="OO42" s="194"/>
      <c r="OP42" s="194"/>
      <c r="OQ42" s="194"/>
      <c r="OR42" s="194"/>
      <c r="OS42" s="194"/>
      <c r="OT42" s="194"/>
      <c r="OU42" s="194"/>
      <c r="OV42" s="194"/>
      <c r="OW42" s="194"/>
      <c r="OX42" s="194"/>
      <c r="OY42" s="194"/>
      <c r="OZ42" s="194"/>
      <c r="PA42" s="194"/>
      <c r="PB42" s="194"/>
      <c r="PC42" s="194"/>
      <c r="PD42" s="194"/>
      <c r="PE42" s="194"/>
      <c r="PF42" s="194"/>
      <c r="PG42" s="194"/>
      <c r="PH42" s="194"/>
      <c r="PI42" s="194"/>
      <c r="PJ42" s="194"/>
      <c r="PK42" s="194"/>
      <c r="PL42" s="194"/>
      <c r="PM42" s="194"/>
      <c r="PN42" s="194"/>
      <c r="PO42" s="194"/>
      <c r="PP42" s="194"/>
      <c r="PQ42" s="194"/>
      <c r="PR42" s="194"/>
      <c r="PS42" s="194"/>
      <c r="PT42" s="194"/>
      <c r="PU42" s="194"/>
      <c r="PV42" s="194"/>
      <c r="PW42" s="194"/>
      <c r="PX42" s="194"/>
      <c r="PY42" s="194"/>
      <c r="PZ42" s="194"/>
      <c r="QA42" s="194"/>
      <c r="QB42" s="194"/>
      <c r="QC42" s="194"/>
      <c r="QD42" s="194"/>
      <c r="QE42" s="194"/>
      <c r="QF42" s="194"/>
      <c r="QG42" s="194"/>
      <c r="QH42" s="194"/>
      <c r="QI42" s="194"/>
      <c r="QJ42" s="194"/>
      <c r="QK42" s="194"/>
      <c r="QL42" s="194"/>
      <c r="QM42" s="194"/>
      <c r="QN42" s="194"/>
      <c r="QO42" s="194"/>
      <c r="QP42" s="194"/>
      <c r="QQ42" s="194"/>
      <c r="QR42" s="194"/>
      <c r="QS42" s="194"/>
      <c r="QT42" s="194"/>
      <c r="QU42" s="194"/>
      <c r="QV42" s="194"/>
      <c r="QW42" s="194"/>
      <c r="QX42" s="194"/>
      <c r="QY42" s="194"/>
      <c r="QZ42" s="194"/>
      <c r="RA42" s="194"/>
      <c r="RB42" s="194"/>
      <c r="RC42" s="194"/>
      <c r="RD42" s="194"/>
      <c r="RE42" s="194"/>
      <c r="RF42" s="194"/>
      <c r="RG42" s="194"/>
      <c r="RH42" s="194"/>
      <c r="RI42" s="194"/>
      <c r="RJ42" s="194"/>
      <c r="RK42" s="194"/>
      <c r="RL42" s="194"/>
      <c r="RM42" s="194"/>
      <c r="RN42" s="194"/>
      <c r="RO42" s="194"/>
      <c r="RP42" s="194"/>
      <c r="RQ42" s="194"/>
      <c r="RR42" s="194"/>
      <c r="RS42" s="194"/>
      <c r="RT42" s="194"/>
      <c r="RU42" s="194"/>
      <c r="RV42" s="194"/>
      <c r="RW42" s="194"/>
      <c r="RX42" s="194"/>
      <c r="RY42" s="194"/>
      <c r="RZ42" s="194"/>
      <c r="SA42" s="194"/>
      <c r="SB42" s="194"/>
      <c r="SC42" s="194"/>
      <c r="SD42" s="194"/>
      <c r="SE42" s="194"/>
      <c r="SF42" s="194"/>
      <c r="SG42" s="194"/>
      <c r="SH42" s="194"/>
      <c r="SI42" s="194"/>
      <c r="SJ42" s="194"/>
      <c r="SK42" s="194"/>
      <c r="SL42" s="194"/>
      <c r="SM42" s="194"/>
      <c r="SN42" s="194"/>
      <c r="SO42" s="194"/>
      <c r="SP42" s="194"/>
      <c r="SQ42" s="194"/>
      <c r="SR42" s="194"/>
      <c r="SS42" s="194"/>
      <c r="ST42" s="194"/>
      <c r="SU42" s="194"/>
      <c r="SV42" s="194"/>
      <c r="SW42" s="194"/>
      <c r="SX42" s="194"/>
      <c r="SY42" s="194"/>
      <c r="SZ42" s="194"/>
      <c r="TA42" s="194"/>
      <c r="TB42" s="194"/>
      <c r="TC42" s="194"/>
      <c r="TD42" s="194"/>
      <c r="TE42" s="194"/>
      <c r="TF42" s="194"/>
      <c r="TG42" s="194"/>
      <c r="TH42" s="194"/>
      <c r="TI42" s="194"/>
      <c r="TJ42" s="194"/>
      <c r="TK42" s="194"/>
      <c r="TL42" s="194"/>
      <c r="TM42" s="194"/>
      <c r="TN42" s="194"/>
      <c r="TO42" s="194"/>
      <c r="TP42" s="194"/>
      <c r="TQ42" s="194"/>
      <c r="TR42" s="194"/>
      <c r="TS42" s="194"/>
      <c r="TT42" s="194"/>
      <c r="TU42" s="194"/>
      <c r="TV42" s="194"/>
      <c r="TW42" s="194"/>
      <c r="TX42" s="194"/>
      <c r="TY42" s="194"/>
      <c r="TZ42" s="194"/>
      <c r="UA42" s="194"/>
      <c r="UB42" s="194"/>
      <c r="UC42" s="194"/>
      <c r="UD42" s="194"/>
      <c r="UE42" s="194"/>
      <c r="UF42" s="194"/>
      <c r="UG42" s="194"/>
      <c r="UH42" s="194"/>
      <c r="UI42" s="194"/>
      <c r="UJ42" s="194"/>
      <c r="UK42" s="194"/>
      <c r="UL42" s="194"/>
      <c r="UM42" s="194"/>
      <c r="UN42" s="194"/>
      <c r="UO42" s="194"/>
      <c r="UP42" s="194"/>
      <c r="UQ42" s="194"/>
      <c r="UR42" s="194"/>
      <c r="US42" s="194"/>
      <c r="UT42" s="194"/>
      <c r="UU42" s="194"/>
      <c r="UV42" s="194"/>
      <c r="UW42" s="194"/>
      <c r="UX42" s="194"/>
      <c r="UY42" s="194"/>
      <c r="UZ42" s="194"/>
      <c r="VA42" s="194"/>
      <c r="VB42" s="194"/>
      <c r="VC42" s="194"/>
      <c r="VD42" s="194"/>
      <c r="VE42" s="194"/>
      <c r="VF42" s="194"/>
      <c r="VG42" s="194"/>
      <c r="VH42" s="194"/>
      <c r="VI42" s="194"/>
      <c r="VJ42" s="194"/>
      <c r="VK42" s="194"/>
      <c r="VL42" s="194"/>
      <c r="VM42" s="194"/>
      <c r="VN42" s="194"/>
      <c r="VO42" s="194"/>
      <c r="VP42" s="194"/>
      <c r="VQ42" s="194"/>
      <c r="VR42" s="194"/>
      <c r="VS42" s="194"/>
      <c r="VT42" s="194"/>
      <c r="VU42" s="194"/>
      <c r="VV42" s="194"/>
      <c r="VW42" s="194"/>
      <c r="VX42" s="194"/>
      <c r="VY42" s="194"/>
      <c r="VZ42" s="194"/>
      <c r="WA42" s="194"/>
      <c r="WB42" s="194"/>
      <c r="WC42" s="194"/>
      <c r="WD42" s="194"/>
      <c r="WE42" s="194"/>
      <c r="WF42" s="194"/>
      <c r="WG42" s="194"/>
      <c r="WH42" s="194"/>
      <c r="WI42" s="194"/>
      <c r="WJ42" s="194"/>
      <c r="WK42" s="194"/>
      <c r="WL42" s="194"/>
      <c r="WM42" s="194"/>
      <c r="WN42" s="194"/>
      <c r="WO42" s="194"/>
      <c r="WP42" s="194"/>
      <c r="WQ42" s="194"/>
      <c r="WR42" s="194"/>
      <c r="WS42" s="194"/>
      <c r="WT42" s="194"/>
      <c r="WU42" s="194"/>
      <c r="WV42" s="194"/>
      <c r="WW42" s="194"/>
      <c r="WX42" s="194"/>
      <c r="WY42" s="194"/>
      <c r="WZ42" s="194"/>
      <c r="XA42" s="194"/>
      <c r="XB42" s="194"/>
      <c r="XC42" s="194"/>
      <c r="XD42" s="194"/>
      <c r="XE42" s="194"/>
      <c r="XF42" s="194"/>
      <c r="XG42" s="194"/>
      <c r="XH42" s="194"/>
      <c r="XI42" s="194"/>
      <c r="XJ42" s="194"/>
      <c r="XK42" s="194"/>
      <c r="XL42" s="194"/>
      <c r="XM42" s="194"/>
      <c r="XN42" s="194"/>
      <c r="XO42" s="194"/>
      <c r="XP42" s="194"/>
      <c r="XQ42" s="194"/>
      <c r="XR42" s="194"/>
      <c r="XS42" s="194"/>
      <c r="XT42" s="194"/>
      <c r="XU42" s="194"/>
      <c r="XV42" s="194"/>
      <c r="XW42" s="194"/>
      <c r="XX42" s="194"/>
      <c r="XY42" s="194"/>
      <c r="XZ42" s="194"/>
      <c r="YA42" s="194"/>
      <c r="YB42" s="194"/>
      <c r="YC42" s="194"/>
      <c r="YD42" s="194"/>
      <c r="YE42" s="194"/>
      <c r="YF42" s="194"/>
      <c r="YG42" s="194"/>
      <c r="YH42" s="194"/>
      <c r="YI42" s="194"/>
      <c r="YJ42" s="194"/>
      <c r="YK42" s="194"/>
      <c r="YL42" s="194"/>
      <c r="YM42" s="194"/>
      <c r="YN42" s="194"/>
      <c r="YO42" s="194"/>
      <c r="YP42" s="194"/>
      <c r="YQ42" s="194"/>
      <c r="YR42" s="194"/>
      <c r="YS42" s="194"/>
      <c r="YT42" s="194"/>
      <c r="YU42" s="194"/>
      <c r="YV42" s="194"/>
      <c r="YW42" s="194"/>
      <c r="YX42" s="194"/>
      <c r="YY42" s="194"/>
      <c r="YZ42" s="194"/>
      <c r="ZA42" s="194"/>
      <c r="ZB42" s="194"/>
      <c r="ZC42" s="194"/>
      <c r="ZD42" s="194"/>
      <c r="ZE42" s="194"/>
      <c r="ZF42" s="194"/>
      <c r="ZG42" s="194"/>
      <c r="ZH42" s="194"/>
      <c r="ZI42" s="194"/>
      <c r="ZJ42" s="194"/>
      <c r="ZK42" s="194"/>
      <c r="ZL42" s="194"/>
      <c r="ZM42" s="194"/>
      <c r="ZN42" s="194"/>
      <c r="ZO42" s="194"/>
      <c r="ZP42" s="194"/>
      <c r="ZQ42" s="194"/>
      <c r="ZR42" s="194"/>
      <c r="ZS42" s="194"/>
      <c r="ZT42" s="194"/>
      <c r="ZU42" s="194"/>
      <c r="ZV42" s="194"/>
      <c r="ZW42" s="194"/>
      <c r="ZX42" s="194"/>
      <c r="ZY42" s="194"/>
      <c r="ZZ42" s="194"/>
      <c r="AAA42" s="194"/>
      <c r="AAB42" s="194"/>
      <c r="AAC42" s="194"/>
      <c r="AAD42" s="194"/>
      <c r="AAE42" s="194"/>
      <c r="AAF42" s="194"/>
      <c r="AAG42" s="194"/>
      <c r="AAH42" s="194"/>
      <c r="AAI42" s="194"/>
      <c r="AAJ42" s="194"/>
      <c r="AAK42" s="194"/>
      <c r="AAL42" s="194"/>
      <c r="AAM42" s="194"/>
      <c r="AAN42" s="194"/>
      <c r="AAO42" s="194"/>
      <c r="AAP42" s="194"/>
      <c r="AAQ42" s="194"/>
      <c r="AAR42" s="194"/>
      <c r="AAS42" s="194"/>
      <c r="AAT42" s="194"/>
      <c r="AAU42" s="194"/>
      <c r="AAV42" s="194"/>
      <c r="AAW42" s="194"/>
      <c r="AAX42" s="194"/>
      <c r="AAY42" s="194"/>
      <c r="AAZ42" s="194"/>
      <c r="ABA42" s="194"/>
      <c r="ABB42" s="194"/>
      <c r="ABC42" s="194"/>
      <c r="ABD42" s="194"/>
      <c r="ABE42" s="194"/>
      <c r="ABF42" s="194"/>
      <c r="ABG42" s="194"/>
      <c r="ABH42" s="194"/>
      <c r="ABI42" s="194"/>
      <c r="ABJ42" s="194"/>
      <c r="ABK42" s="194"/>
      <c r="ABL42" s="194"/>
      <c r="ABM42" s="194"/>
      <c r="ABN42" s="194"/>
      <c r="ABO42" s="194"/>
      <c r="ABP42" s="194"/>
      <c r="ABQ42" s="194"/>
      <c r="ABR42" s="194"/>
      <c r="ABS42" s="194"/>
      <c r="ABT42" s="194"/>
      <c r="ABU42" s="194"/>
      <c r="ABV42" s="194"/>
      <c r="ABW42" s="194"/>
      <c r="ABX42" s="194"/>
      <c r="ABY42" s="194"/>
      <c r="ABZ42" s="194"/>
      <c r="ACA42" s="194"/>
      <c r="ACB42" s="194"/>
      <c r="ACC42" s="194"/>
      <c r="ACD42" s="194"/>
      <c r="ACE42" s="194"/>
      <c r="ACF42" s="194"/>
      <c r="ACG42" s="194"/>
      <c r="ACH42" s="194"/>
      <c r="ACI42" s="194"/>
      <c r="ACJ42" s="194"/>
      <c r="ACK42" s="194"/>
      <c r="ACL42" s="194"/>
      <c r="ACM42" s="194"/>
      <c r="ACN42" s="194"/>
      <c r="ACO42" s="194"/>
      <c r="ACP42" s="194"/>
      <c r="ACQ42" s="194"/>
      <c r="ACR42" s="194"/>
      <c r="ACS42" s="194"/>
      <c r="ACT42" s="194"/>
      <c r="ACU42" s="194"/>
      <c r="ACV42" s="194"/>
      <c r="ACW42" s="194"/>
      <c r="ACX42" s="194"/>
      <c r="ACY42" s="194"/>
      <c r="ACZ42" s="194"/>
      <c r="ADA42" s="194"/>
      <c r="ADB42" s="194"/>
      <c r="ADC42" s="194"/>
      <c r="ADD42" s="194"/>
      <c r="ADE42" s="194"/>
      <c r="ADF42" s="194"/>
      <c r="ADG42" s="194"/>
      <c r="ADH42" s="194"/>
      <c r="ADI42" s="194"/>
      <c r="ADJ42" s="194"/>
      <c r="ADK42" s="194"/>
      <c r="ADL42" s="194"/>
      <c r="ADM42" s="194"/>
      <c r="ADN42" s="194"/>
      <c r="ADO42" s="194"/>
      <c r="ADP42" s="194"/>
      <c r="ADQ42" s="194"/>
      <c r="ADR42" s="194"/>
      <c r="ADS42" s="194"/>
      <c r="ADT42" s="194"/>
      <c r="ADU42" s="194"/>
      <c r="ADV42" s="194"/>
      <c r="ADW42" s="194"/>
      <c r="ADX42" s="194"/>
      <c r="ADY42" s="194"/>
      <c r="ADZ42" s="194"/>
      <c r="AEA42" s="194"/>
      <c r="AEB42" s="194"/>
      <c r="AEC42" s="194"/>
      <c r="AED42" s="194"/>
      <c r="AEE42" s="194"/>
      <c r="AEF42" s="194"/>
      <c r="AEG42" s="194"/>
      <c r="AEH42" s="194"/>
      <c r="AEI42" s="194"/>
      <c r="AEJ42" s="194"/>
      <c r="AEK42" s="194"/>
      <c r="AEL42" s="194"/>
      <c r="AEM42" s="194"/>
      <c r="AEN42" s="194"/>
      <c r="AEO42" s="194"/>
      <c r="AEP42" s="194"/>
      <c r="AEQ42" s="194"/>
      <c r="AER42" s="194"/>
      <c r="AES42" s="194"/>
      <c r="AET42" s="194"/>
      <c r="AEU42" s="194"/>
      <c r="AEV42" s="194"/>
      <c r="AEW42" s="194"/>
      <c r="AEX42" s="194"/>
      <c r="AEY42" s="194"/>
      <c r="AEZ42" s="194"/>
      <c r="AFA42" s="194"/>
      <c r="AFB42" s="194"/>
      <c r="AFC42" s="194"/>
      <c r="AFD42" s="194"/>
      <c r="AFE42" s="194"/>
      <c r="AFF42" s="194"/>
      <c r="AFG42" s="194"/>
      <c r="AFH42" s="194"/>
      <c r="AFI42" s="194"/>
      <c r="AFJ42" s="194"/>
      <c r="AFK42" s="194"/>
      <c r="AFL42" s="194"/>
      <c r="AFM42" s="194"/>
      <c r="AFN42" s="194"/>
      <c r="AFO42" s="194"/>
      <c r="AFP42" s="194"/>
      <c r="AFQ42" s="194"/>
      <c r="AFR42" s="194"/>
      <c r="AFS42" s="194"/>
      <c r="AFT42" s="194"/>
      <c r="AFU42" s="194"/>
      <c r="AFV42" s="194"/>
      <c r="AFW42" s="194"/>
      <c r="AFX42" s="194"/>
      <c r="AFY42" s="194"/>
      <c r="AFZ42" s="194"/>
      <c r="AGA42" s="194"/>
      <c r="AGB42" s="194"/>
      <c r="AGC42" s="194"/>
      <c r="AGD42" s="194"/>
      <c r="AGE42" s="194"/>
      <c r="AGF42" s="194"/>
      <c r="AGG42" s="194"/>
      <c r="AGH42" s="194"/>
      <c r="AGI42" s="194"/>
      <c r="AGJ42" s="194"/>
      <c r="AGK42" s="194"/>
      <c r="AGL42" s="194"/>
      <c r="AGM42" s="194"/>
      <c r="AGN42" s="194"/>
      <c r="AGO42" s="194"/>
      <c r="AGP42" s="194"/>
      <c r="AGQ42" s="194"/>
      <c r="AGR42" s="194"/>
      <c r="AGS42" s="194"/>
      <c r="AGT42" s="194"/>
      <c r="AGU42" s="194"/>
      <c r="AGV42" s="194"/>
      <c r="AGW42" s="194"/>
      <c r="AGX42" s="194"/>
      <c r="AGY42" s="194"/>
      <c r="AGZ42" s="194"/>
      <c r="AHA42" s="194"/>
      <c r="AHB42" s="194"/>
      <c r="AHC42" s="194"/>
      <c r="AHD42" s="194"/>
      <c r="AHE42" s="194"/>
      <c r="AHF42" s="194"/>
      <c r="AHG42" s="194"/>
      <c r="AHH42" s="194"/>
      <c r="AHI42" s="194"/>
      <c r="AHJ42" s="194"/>
      <c r="AHK42" s="194"/>
      <c r="AHL42" s="194"/>
      <c r="AHM42" s="194"/>
      <c r="AHN42" s="194"/>
      <c r="AHO42" s="194"/>
      <c r="AHP42" s="194"/>
      <c r="AHQ42" s="194"/>
      <c r="AHR42" s="194"/>
      <c r="AHS42" s="194"/>
      <c r="AHT42" s="194"/>
      <c r="AHU42" s="194"/>
      <c r="AHV42" s="194"/>
      <c r="AHW42" s="194"/>
      <c r="AHX42" s="194"/>
      <c r="AHY42" s="194"/>
      <c r="AHZ42" s="194"/>
      <c r="AIA42" s="194"/>
      <c r="AIB42" s="194"/>
      <c r="AIC42" s="194"/>
      <c r="AID42" s="194"/>
      <c r="AIE42" s="194"/>
      <c r="AIF42" s="194"/>
      <c r="AIG42" s="194"/>
      <c r="AIH42" s="194"/>
      <c r="AII42" s="194"/>
      <c r="AIJ42" s="194"/>
      <c r="AIK42" s="194"/>
      <c r="AIL42" s="194"/>
      <c r="AIM42" s="194"/>
      <c r="AIN42" s="194"/>
      <c r="AIO42" s="194"/>
      <c r="AIP42" s="194"/>
      <c r="AIQ42" s="194"/>
      <c r="AIR42" s="194"/>
      <c r="AIS42" s="194"/>
      <c r="AIT42" s="194"/>
      <c r="AIU42" s="194"/>
      <c r="AIV42" s="194"/>
      <c r="AIW42" s="194"/>
      <c r="AIX42" s="194"/>
      <c r="AIY42" s="194"/>
      <c r="AIZ42" s="194"/>
      <c r="AJA42" s="194"/>
      <c r="AJB42" s="194"/>
      <c r="AJC42" s="194"/>
      <c r="AJD42" s="194"/>
      <c r="AJE42" s="194"/>
      <c r="AJF42" s="194"/>
      <c r="AJG42" s="194"/>
      <c r="AJH42" s="194"/>
      <c r="AJI42" s="194"/>
      <c r="AJJ42" s="194"/>
      <c r="AJK42" s="194"/>
      <c r="AJL42" s="194"/>
      <c r="AJM42" s="194"/>
      <c r="AJN42" s="194"/>
      <c r="AJO42" s="194"/>
      <c r="AJP42" s="194"/>
      <c r="AJQ42" s="194"/>
      <c r="AJR42" s="194"/>
      <c r="AJS42" s="194"/>
      <c r="AJT42" s="194"/>
      <c r="AJU42" s="194"/>
      <c r="AJV42" s="194"/>
      <c r="AJW42" s="194"/>
      <c r="AJX42" s="194"/>
      <c r="AJY42" s="194"/>
      <c r="AJZ42" s="194"/>
      <c r="AKA42" s="194"/>
      <c r="AKB42" s="194"/>
      <c r="AKC42" s="194"/>
      <c r="AKD42" s="194"/>
      <c r="AKE42" s="194"/>
      <c r="AKF42" s="194"/>
      <c r="AKG42" s="194"/>
      <c r="AKH42" s="194"/>
      <c r="AKI42" s="194"/>
      <c r="AKJ42" s="194"/>
      <c r="AKK42" s="194"/>
      <c r="AKL42" s="194"/>
      <c r="AKM42" s="194"/>
      <c r="AKN42" s="194"/>
      <c r="AKO42" s="194"/>
      <c r="AKP42" s="194"/>
      <c r="AKQ42" s="194"/>
      <c r="AKR42" s="194"/>
      <c r="AKS42" s="194"/>
      <c r="AKT42" s="194"/>
      <c r="AKU42" s="194"/>
      <c r="AKV42" s="194"/>
      <c r="AKW42" s="194"/>
      <c r="AKX42" s="194"/>
      <c r="AKY42" s="194"/>
      <c r="AKZ42" s="194"/>
      <c r="ALA42" s="194"/>
      <c r="ALB42" s="194"/>
      <c r="ALC42" s="194"/>
      <c r="ALD42" s="194"/>
      <c r="ALE42" s="194"/>
      <c r="ALF42" s="194"/>
      <c r="ALG42" s="194"/>
      <c r="ALH42" s="194"/>
      <c r="ALI42" s="194"/>
      <c r="ALJ42" s="194"/>
      <c r="ALK42" s="194"/>
      <c r="ALL42" s="194"/>
      <c r="ALM42" s="194"/>
      <c r="ALN42" s="194"/>
      <c r="ALO42" s="194"/>
      <c r="ALP42" s="194"/>
      <c r="ALQ42" s="194"/>
      <c r="ALR42" s="194"/>
      <c r="ALS42" s="194"/>
      <c r="ALT42" s="194"/>
      <c r="ALU42" s="194"/>
      <c r="ALV42" s="194"/>
      <c r="ALW42" s="194"/>
      <c r="ALX42" s="194"/>
      <c r="ALY42" s="194"/>
      <c r="ALZ42" s="194"/>
      <c r="AMA42" s="194"/>
      <c r="AMB42" s="194"/>
      <c r="AMC42" s="194"/>
      <c r="AMD42" s="194"/>
      <c r="AME42" s="194"/>
      <c r="AMF42" s="194"/>
      <c r="AMG42" s="194"/>
      <c r="AMH42" s="194"/>
      <c r="AMI42" s="194"/>
      <c r="AMJ42" s="194"/>
      <c r="AMK42" s="194"/>
      <c r="AML42" s="194"/>
      <c r="AMM42" s="194"/>
      <c r="AMN42" s="194"/>
      <c r="AMO42" s="194"/>
      <c r="AMP42" s="194"/>
      <c r="AMQ42" s="194"/>
      <c r="AMR42" s="194"/>
      <c r="AMS42" s="194"/>
      <c r="AMT42" s="194"/>
      <c r="AMU42" s="194"/>
      <c r="AMV42" s="194"/>
      <c r="AMW42" s="194"/>
      <c r="AMX42" s="194"/>
      <c r="AMY42" s="194"/>
      <c r="AMZ42" s="194"/>
      <c r="ANA42" s="194"/>
      <c r="ANB42" s="194"/>
      <c r="ANC42" s="194"/>
      <c r="AND42" s="194"/>
      <c r="ANE42" s="194"/>
      <c r="ANF42" s="194"/>
      <c r="ANG42" s="194"/>
      <c r="ANH42" s="194"/>
      <c r="ANI42" s="194"/>
      <c r="ANJ42" s="194"/>
      <c r="ANK42" s="194"/>
      <c r="ANL42" s="194"/>
      <c r="ANM42" s="194"/>
      <c r="ANN42" s="194"/>
      <c r="ANO42" s="194"/>
      <c r="ANP42" s="194"/>
      <c r="ANQ42" s="194"/>
      <c r="ANR42" s="194"/>
      <c r="ANS42" s="194"/>
      <c r="ANT42" s="194"/>
      <c r="ANU42" s="194"/>
      <c r="ANV42" s="194"/>
      <c r="ANW42" s="194"/>
      <c r="ANX42" s="194"/>
      <c r="ANY42" s="194"/>
      <c r="ANZ42" s="194"/>
      <c r="AOA42" s="194"/>
      <c r="AOB42" s="194"/>
      <c r="AOC42" s="194"/>
      <c r="AOD42" s="194"/>
      <c r="AOE42" s="194"/>
      <c r="AOF42" s="194"/>
      <c r="AOG42" s="194"/>
      <c r="AOH42" s="194"/>
      <c r="AOI42" s="194"/>
      <c r="AOJ42" s="194"/>
      <c r="AOK42" s="194"/>
      <c r="AOL42" s="194"/>
      <c r="AOM42" s="194"/>
      <c r="AON42" s="194"/>
      <c r="AOO42" s="194"/>
      <c r="AOP42" s="194"/>
      <c r="AOQ42" s="194"/>
      <c r="AOR42" s="194"/>
      <c r="AOS42" s="194"/>
      <c r="AOT42" s="194"/>
      <c r="AOU42" s="194"/>
      <c r="AOV42" s="194"/>
      <c r="AOW42" s="194"/>
      <c r="AOX42" s="194"/>
      <c r="AOY42" s="194"/>
      <c r="AOZ42" s="194"/>
      <c r="APA42" s="194"/>
      <c r="APB42" s="194"/>
      <c r="APC42" s="194"/>
      <c r="APD42" s="194"/>
      <c r="APE42" s="194"/>
      <c r="APF42" s="194"/>
      <c r="APG42" s="194"/>
      <c r="APH42" s="194"/>
      <c r="API42" s="194"/>
      <c r="APJ42" s="194"/>
      <c r="APK42" s="194"/>
      <c r="APL42" s="194"/>
      <c r="APM42" s="194"/>
      <c r="APN42" s="194"/>
      <c r="APO42" s="194"/>
      <c r="APP42" s="194"/>
      <c r="APQ42" s="194"/>
      <c r="APR42" s="194"/>
      <c r="APS42" s="194"/>
      <c r="APT42" s="194"/>
      <c r="APU42" s="194"/>
      <c r="APV42" s="194"/>
      <c r="APW42" s="194"/>
      <c r="APX42" s="194"/>
      <c r="APY42" s="194"/>
      <c r="APZ42" s="194"/>
      <c r="AQA42" s="194"/>
      <c r="AQB42" s="194"/>
      <c r="AQC42" s="194"/>
      <c r="AQD42" s="194"/>
      <c r="AQE42" s="194"/>
      <c r="AQF42" s="194"/>
      <c r="AQG42" s="194"/>
      <c r="AQH42" s="194"/>
      <c r="AQI42" s="194"/>
      <c r="AQJ42" s="194"/>
      <c r="AQK42" s="194"/>
      <c r="AQL42" s="194"/>
      <c r="AQM42" s="194"/>
      <c r="AQN42" s="194"/>
      <c r="AQO42" s="194"/>
      <c r="AQP42" s="194"/>
      <c r="AQQ42" s="194"/>
      <c r="AQR42" s="194"/>
      <c r="AQS42" s="194"/>
      <c r="AQT42" s="194"/>
      <c r="AQU42" s="194"/>
      <c r="AQV42" s="194"/>
      <c r="AQW42" s="194"/>
      <c r="AQX42" s="194"/>
      <c r="AQY42" s="194"/>
      <c r="AQZ42" s="194"/>
      <c r="ARA42" s="194"/>
      <c r="ARB42" s="194"/>
      <c r="ARC42" s="194"/>
      <c r="ARD42" s="194"/>
      <c r="ARE42" s="194"/>
      <c r="ARF42" s="194"/>
      <c r="ARG42" s="194"/>
      <c r="ARH42" s="194"/>
      <c r="ARI42" s="194"/>
      <c r="ARJ42" s="194"/>
      <c r="ARK42" s="194"/>
      <c r="ARL42" s="194"/>
      <c r="ARM42" s="194"/>
      <c r="ARN42" s="194"/>
      <c r="ARO42" s="194"/>
      <c r="ARP42" s="194"/>
      <c r="ARQ42" s="194"/>
      <c r="ARR42" s="194"/>
      <c r="ARS42" s="194"/>
      <c r="ART42" s="194"/>
      <c r="ARU42" s="194"/>
      <c r="ARV42" s="194"/>
      <c r="ARW42" s="194"/>
      <c r="ARX42" s="194"/>
      <c r="ARY42" s="194"/>
      <c r="ARZ42" s="194"/>
      <c r="ASA42" s="194"/>
      <c r="ASB42" s="194"/>
      <c r="ASC42" s="194"/>
      <c r="ASD42" s="194"/>
      <c r="ASE42" s="194"/>
      <c r="ASF42" s="194"/>
      <c r="ASG42" s="194"/>
      <c r="ASH42" s="194"/>
      <c r="ASI42" s="194"/>
      <c r="ASJ42" s="194"/>
      <c r="ASK42" s="194"/>
      <c r="ASL42" s="194"/>
      <c r="ASM42" s="194"/>
      <c r="ASN42" s="194"/>
      <c r="ASO42" s="194"/>
      <c r="ASP42" s="194"/>
      <c r="ASQ42" s="194"/>
      <c r="ASR42" s="194"/>
      <c r="ASS42" s="194"/>
      <c r="AST42" s="194"/>
      <c r="ASU42" s="194"/>
      <c r="ASV42" s="194"/>
      <c r="ASW42" s="194"/>
      <c r="ASX42" s="194"/>
      <c r="ASY42" s="194"/>
      <c r="ASZ42" s="194"/>
      <c r="ATA42" s="194"/>
      <c r="ATB42" s="194"/>
      <c r="ATC42" s="194"/>
      <c r="ATD42" s="194"/>
      <c r="ATE42" s="194"/>
      <c r="ATF42" s="194"/>
      <c r="ATG42" s="194"/>
      <c r="ATH42" s="194"/>
      <c r="ATI42" s="194"/>
      <c r="ATJ42" s="194"/>
      <c r="ATK42" s="194"/>
      <c r="ATL42" s="194"/>
      <c r="ATM42" s="194"/>
      <c r="ATN42" s="194"/>
      <c r="ATO42" s="194"/>
      <c r="ATP42" s="194"/>
      <c r="ATQ42" s="194"/>
      <c r="ATR42" s="194"/>
      <c r="ATS42" s="194"/>
      <c r="ATT42" s="194"/>
      <c r="ATU42" s="194"/>
      <c r="ATV42" s="194"/>
      <c r="ATW42" s="194"/>
      <c r="ATX42" s="194"/>
      <c r="ATY42" s="194"/>
      <c r="ATZ42" s="194"/>
      <c r="AUA42" s="194"/>
      <c r="AUB42" s="194"/>
      <c r="AUC42" s="194"/>
      <c r="AUD42" s="194"/>
      <c r="AUE42" s="194"/>
      <c r="AUF42" s="194"/>
      <c r="AUG42" s="194"/>
      <c r="AUH42" s="194"/>
      <c r="AUI42" s="194"/>
      <c r="AUJ42" s="194"/>
      <c r="AUK42" s="194"/>
      <c r="AUL42" s="194"/>
      <c r="AUM42" s="194"/>
      <c r="AUN42" s="194"/>
      <c r="AUO42" s="194"/>
      <c r="AUP42" s="194"/>
      <c r="AUQ42" s="194"/>
      <c r="AUR42" s="194"/>
      <c r="AUS42" s="194"/>
      <c r="AUT42" s="194"/>
      <c r="AUU42" s="194"/>
      <c r="AUV42" s="194"/>
      <c r="AUW42" s="194"/>
      <c r="AUX42" s="194"/>
      <c r="AUY42" s="194"/>
      <c r="AUZ42" s="194"/>
      <c r="AVA42" s="194"/>
      <c r="AVB42" s="194"/>
      <c r="AVC42" s="194"/>
      <c r="AVD42" s="194"/>
      <c r="AVE42" s="194"/>
      <c r="AVF42" s="194"/>
      <c r="AVG42" s="194"/>
      <c r="AVH42" s="194"/>
      <c r="AVI42" s="194"/>
      <c r="AVJ42" s="194"/>
      <c r="AVK42" s="194"/>
      <c r="AVL42" s="194"/>
      <c r="AVM42" s="194"/>
      <c r="AVN42" s="194"/>
      <c r="AVO42" s="194"/>
      <c r="AVP42" s="194"/>
      <c r="AVQ42" s="194"/>
      <c r="AVR42" s="194"/>
      <c r="AVS42" s="194"/>
      <c r="AVT42" s="194"/>
      <c r="AVU42" s="194"/>
      <c r="AVV42" s="194"/>
      <c r="AVW42" s="194"/>
      <c r="AVX42" s="194"/>
      <c r="AVY42" s="194"/>
      <c r="AVZ42" s="194"/>
      <c r="AWA42" s="194"/>
      <c r="AWB42" s="194"/>
      <c r="AWC42" s="194"/>
      <c r="AWD42" s="194"/>
      <c r="AWE42" s="194"/>
      <c r="AWF42" s="194"/>
      <c r="AWG42" s="194"/>
      <c r="AWH42" s="194"/>
      <c r="AWI42" s="194"/>
      <c r="AWJ42" s="194"/>
      <c r="AWK42" s="194"/>
      <c r="AWL42" s="194"/>
      <c r="AWM42" s="194"/>
      <c r="AWN42" s="194"/>
      <c r="AWO42" s="194"/>
      <c r="AWP42" s="194"/>
      <c r="AWQ42" s="194"/>
      <c r="AWR42" s="194"/>
      <c r="AWS42" s="194"/>
      <c r="AWT42" s="194"/>
      <c r="AWU42" s="194"/>
      <c r="AWV42" s="194"/>
      <c r="AWW42" s="194"/>
      <c r="AWX42" s="194"/>
      <c r="AWY42" s="194"/>
      <c r="AWZ42" s="194"/>
      <c r="AXA42" s="194"/>
      <c r="AXB42" s="194"/>
      <c r="AXC42" s="194"/>
      <c r="AXD42" s="194"/>
      <c r="AXE42" s="194"/>
      <c r="AXF42" s="194"/>
      <c r="AXG42" s="194"/>
      <c r="AXH42" s="194"/>
      <c r="AXI42" s="194"/>
      <c r="AXJ42" s="194"/>
      <c r="AXK42" s="194"/>
      <c r="AXL42" s="194"/>
      <c r="AXM42" s="194"/>
      <c r="AXN42" s="194"/>
      <c r="AXO42" s="194"/>
      <c r="AXP42" s="194"/>
      <c r="AXQ42" s="194"/>
      <c r="AXR42" s="194"/>
      <c r="AXS42" s="194"/>
      <c r="AXT42" s="194"/>
      <c r="AXU42" s="194"/>
      <c r="AXV42" s="194"/>
      <c r="AXW42" s="194"/>
      <c r="AXX42" s="194"/>
      <c r="AXY42" s="194"/>
      <c r="AXZ42" s="194"/>
      <c r="AYA42" s="194"/>
      <c r="AYB42" s="194"/>
      <c r="AYC42" s="194"/>
      <c r="AYD42" s="194"/>
      <c r="AYE42" s="194"/>
      <c r="AYF42" s="194"/>
      <c r="AYG42" s="194"/>
      <c r="AYH42" s="194"/>
      <c r="AYI42" s="194"/>
      <c r="AYJ42" s="194"/>
      <c r="AYK42" s="194"/>
      <c r="AYL42" s="194"/>
      <c r="AYM42" s="194"/>
      <c r="AYN42" s="194"/>
      <c r="AYO42" s="194"/>
      <c r="AYP42" s="194"/>
      <c r="AYQ42" s="194"/>
      <c r="AYR42" s="194"/>
      <c r="AYS42" s="194"/>
      <c r="AYT42" s="194"/>
      <c r="AYU42" s="194"/>
      <c r="AYV42" s="194"/>
      <c r="AYW42" s="194"/>
      <c r="AYX42" s="194"/>
      <c r="AYY42" s="194"/>
      <c r="AYZ42" s="194"/>
      <c r="AZA42" s="194"/>
      <c r="AZB42" s="194"/>
      <c r="AZC42" s="194"/>
      <c r="AZD42" s="194"/>
      <c r="AZE42" s="194"/>
      <c r="AZF42" s="194"/>
      <c r="AZG42" s="194"/>
      <c r="AZH42" s="194"/>
      <c r="AZI42" s="194"/>
      <c r="AZJ42" s="194"/>
      <c r="AZK42" s="194"/>
      <c r="AZL42" s="194"/>
      <c r="AZM42" s="194"/>
      <c r="AZN42" s="194"/>
      <c r="AZO42" s="194"/>
      <c r="AZP42" s="194"/>
      <c r="AZQ42" s="194"/>
      <c r="AZR42" s="194"/>
      <c r="AZS42" s="194"/>
      <c r="AZT42" s="194"/>
      <c r="AZU42" s="194"/>
      <c r="AZV42" s="194"/>
      <c r="AZW42" s="194"/>
      <c r="AZX42" s="194"/>
      <c r="AZY42" s="194"/>
      <c r="AZZ42" s="194"/>
      <c r="BAA42" s="194"/>
      <c r="BAB42" s="194"/>
      <c r="BAC42" s="194"/>
      <c r="BAD42" s="194"/>
      <c r="BAE42" s="194"/>
      <c r="BAF42" s="194"/>
      <c r="BAG42" s="194"/>
      <c r="BAH42" s="194"/>
      <c r="BAI42" s="194"/>
      <c r="BAJ42" s="194"/>
      <c r="BAK42" s="194"/>
      <c r="BAL42" s="194"/>
      <c r="BAM42" s="194"/>
      <c r="BAN42" s="194"/>
      <c r="BAO42" s="194"/>
      <c r="BAP42" s="194"/>
      <c r="BAQ42" s="194"/>
      <c r="BAR42" s="194"/>
      <c r="BAS42" s="194"/>
      <c r="BAT42" s="194"/>
      <c r="BAU42" s="194"/>
      <c r="BAV42" s="194"/>
      <c r="BAW42" s="194"/>
      <c r="BAX42" s="194"/>
      <c r="BAY42" s="194"/>
      <c r="BAZ42" s="194"/>
      <c r="BBA42" s="194"/>
      <c r="BBB42" s="194"/>
      <c r="BBC42" s="194"/>
      <c r="BBD42" s="194"/>
      <c r="BBE42" s="194"/>
      <c r="BBF42" s="194"/>
      <c r="BBG42" s="194"/>
      <c r="BBH42" s="194"/>
      <c r="BBI42" s="194"/>
      <c r="BBJ42" s="194"/>
      <c r="BBK42" s="194"/>
      <c r="BBL42" s="194"/>
      <c r="BBM42" s="194"/>
      <c r="BBN42" s="194"/>
      <c r="BBO42" s="194"/>
      <c r="BBP42" s="194"/>
      <c r="BBQ42" s="194"/>
      <c r="BBR42" s="194"/>
      <c r="BBS42" s="194"/>
      <c r="BBT42" s="194"/>
      <c r="BBU42" s="194"/>
      <c r="BBV42" s="194"/>
      <c r="BBW42" s="194"/>
      <c r="BBX42" s="194"/>
      <c r="BBY42" s="194"/>
      <c r="BBZ42" s="194"/>
      <c r="BCA42" s="194"/>
      <c r="BCB42" s="194"/>
      <c r="BCC42" s="194"/>
      <c r="BCD42" s="194"/>
      <c r="BCE42" s="194"/>
      <c r="BCF42" s="194"/>
      <c r="BCG42" s="194"/>
      <c r="BCH42" s="194"/>
      <c r="BCI42" s="194"/>
      <c r="BCJ42" s="194"/>
      <c r="BCK42" s="194"/>
      <c r="BCL42" s="194"/>
      <c r="BCM42" s="194"/>
      <c r="BCN42" s="194"/>
      <c r="BCO42" s="194"/>
      <c r="BCP42" s="194"/>
      <c r="BCQ42" s="194"/>
      <c r="BCR42" s="194"/>
      <c r="BCS42" s="194"/>
      <c r="BCT42" s="194"/>
      <c r="BCU42" s="194"/>
      <c r="BCV42" s="194"/>
      <c r="BCW42" s="194"/>
      <c r="BCX42" s="194"/>
      <c r="BCY42" s="194"/>
      <c r="BCZ42" s="194"/>
      <c r="BDA42" s="194"/>
      <c r="BDB42" s="194"/>
      <c r="BDC42" s="194"/>
      <c r="BDD42" s="194"/>
      <c r="BDE42" s="194"/>
      <c r="BDF42" s="194"/>
      <c r="BDG42" s="194"/>
      <c r="BDH42" s="194"/>
      <c r="BDI42" s="194"/>
      <c r="BDJ42" s="194"/>
      <c r="BDK42" s="194"/>
      <c r="BDL42" s="194"/>
      <c r="BDM42" s="194"/>
      <c r="BDN42" s="194"/>
      <c r="BDO42" s="194"/>
      <c r="BDP42" s="194"/>
      <c r="BDQ42" s="194"/>
      <c r="BDR42" s="194"/>
      <c r="BDS42" s="194"/>
      <c r="BDT42" s="194"/>
      <c r="BDU42" s="194"/>
      <c r="BDV42" s="194"/>
      <c r="BDW42" s="194"/>
      <c r="BDX42" s="194"/>
      <c r="BDY42" s="194"/>
      <c r="BDZ42" s="194"/>
      <c r="BEA42" s="194"/>
      <c r="BEB42" s="194"/>
      <c r="BEC42" s="194"/>
      <c r="BED42" s="194"/>
      <c r="BEE42" s="194"/>
      <c r="BEF42" s="194"/>
      <c r="BEG42" s="194"/>
      <c r="BEH42" s="194"/>
      <c r="BEI42" s="194"/>
      <c r="BEJ42" s="194"/>
      <c r="BEK42" s="194"/>
      <c r="BEL42" s="194"/>
      <c r="BEM42" s="194"/>
      <c r="BEN42" s="194"/>
      <c r="BEO42" s="194"/>
      <c r="BEP42" s="194"/>
      <c r="BEQ42" s="194"/>
      <c r="BER42" s="194"/>
      <c r="BES42" s="194"/>
      <c r="BET42" s="194"/>
      <c r="BEU42" s="194"/>
      <c r="BEV42" s="194"/>
      <c r="BEW42" s="194"/>
      <c r="BEX42" s="194"/>
      <c r="BEY42" s="194"/>
      <c r="BEZ42" s="194"/>
      <c r="BFA42" s="194"/>
      <c r="BFB42" s="194"/>
      <c r="BFC42" s="194"/>
      <c r="BFD42" s="194"/>
      <c r="BFE42" s="194"/>
      <c r="BFF42" s="194"/>
      <c r="BFG42" s="194"/>
      <c r="BFH42" s="194"/>
      <c r="BFI42" s="194"/>
      <c r="BFJ42" s="194"/>
      <c r="BFK42" s="194"/>
      <c r="BFL42" s="194"/>
      <c r="BFM42" s="194"/>
      <c r="BFN42" s="194"/>
      <c r="BFO42" s="194"/>
      <c r="BFP42" s="194"/>
      <c r="BFQ42" s="194"/>
      <c r="BFR42" s="194"/>
      <c r="BFS42" s="194"/>
      <c r="BFT42" s="194"/>
      <c r="BFU42" s="194"/>
      <c r="BFV42" s="194"/>
      <c r="BFW42" s="194"/>
      <c r="BFX42" s="194"/>
      <c r="BFY42" s="194"/>
      <c r="BFZ42" s="194"/>
      <c r="BGA42" s="194"/>
      <c r="BGB42" s="194"/>
      <c r="BGC42" s="194"/>
      <c r="BGD42" s="194"/>
      <c r="BGE42" s="194"/>
      <c r="BGF42" s="194"/>
      <c r="BGG42" s="194"/>
      <c r="BGH42" s="194"/>
      <c r="BGI42" s="194"/>
      <c r="BGJ42" s="194"/>
      <c r="BGK42" s="194"/>
      <c r="BGL42" s="194"/>
      <c r="BGM42" s="194"/>
      <c r="BGN42" s="194"/>
      <c r="BGO42" s="194"/>
      <c r="BGP42" s="194"/>
      <c r="BGQ42" s="194"/>
      <c r="BGR42" s="194"/>
      <c r="BGS42" s="194"/>
      <c r="BGT42" s="194"/>
      <c r="BGU42" s="194"/>
      <c r="BGV42" s="194"/>
      <c r="BGW42" s="194"/>
      <c r="BGX42" s="194"/>
      <c r="BGY42" s="194"/>
      <c r="BGZ42" s="194"/>
      <c r="BHA42" s="194"/>
      <c r="BHB42" s="194"/>
      <c r="BHC42" s="194"/>
      <c r="BHD42" s="194"/>
      <c r="BHE42" s="194"/>
      <c r="BHF42" s="194"/>
      <c r="BHG42" s="194"/>
      <c r="BHH42" s="194"/>
      <c r="BHI42" s="194"/>
      <c r="BHJ42" s="194"/>
      <c r="BHK42" s="194"/>
      <c r="BHL42" s="194"/>
      <c r="BHM42" s="194"/>
      <c r="BHN42" s="194"/>
      <c r="BHO42" s="194"/>
      <c r="BHP42" s="194"/>
      <c r="BHQ42" s="194"/>
      <c r="BHR42" s="194"/>
      <c r="BHS42" s="194"/>
      <c r="BHT42" s="194"/>
      <c r="BHU42" s="194"/>
      <c r="BHV42" s="194"/>
      <c r="BHW42" s="194"/>
      <c r="BHX42" s="194"/>
      <c r="BHY42" s="194"/>
      <c r="BHZ42" s="194"/>
      <c r="BIA42" s="194"/>
      <c r="BIB42" s="194"/>
      <c r="BIC42" s="194"/>
      <c r="BID42" s="194"/>
      <c r="BIE42" s="194"/>
      <c r="BIF42" s="194"/>
      <c r="BIG42" s="194"/>
      <c r="BIH42" s="194"/>
      <c r="BII42" s="194"/>
      <c r="BIJ42" s="194"/>
      <c r="BIK42" s="194"/>
      <c r="BIL42" s="194"/>
      <c r="BIM42" s="194"/>
      <c r="BIN42" s="194"/>
      <c r="BIO42" s="194"/>
      <c r="BIP42" s="194"/>
      <c r="BIQ42" s="194"/>
      <c r="BIR42" s="194"/>
      <c r="BIS42" s="194"/>
      <c r="BIT42" s="194"/>
      <c r="BIU42" s="194"/>
      <c r="BIV42" s="194"/>
      <c r="BIW42" s="194"/>
      <c r="BIX42" s="194"/>
      <c r="BIY42" s="194"/>
      <c r="BIZ42" s="194"/>
      <c r="BJA42" s="194"/>
      <c r="BJB42" s="194"/>
      <c r="BJC42" s="194"/>
      <c r="BJD42" s="194"/>
      <c r="BJE42" s="194"/>
      <c r="BJF42" s="194"/>
      <c r="BJG42" s="194"/>
      <c r="BJH42" s="194"/>
      <c r="BJI42" s="194"/>
      <c r="BJJ42" s="194"/>
      <c r="BJK42" s="194"/>
      <c r="BJL42" s="194"/>
      <c r="BJM42" s="194"/>
      <c r="BJN42" s="194"/>
      <c r="BJO42" s="194"/>
      <c r="BJP42" s="194"/>
      <c r="BJQ42" s="194"/>
      <c r="BJR42" s="194"/>
      <c r="BJS42" s="194"/>
      <c r="BJT42" s="194"/>
      <c r="BJU42" s="194"/>
      <c r="BJV42" s="194"/>
      <c r="BJW42" s="194"/>
      <c r="BJX42" s="194"/>
      <c r="BJY42" s="194"/>
      <c r="BJZ42" s="194"/>
      <c r="BKA42" s="194"/>
      <c r="BKB42" s="194"/>
      <c r="BKC42" s="194"/>
      <c r="BKD42" s="194"/>
      <c r="BKE42" s="194"/>
      <c r="BKF42" s="194"/>
      <c r="BKG42" s="194"/>
      <c r="BKH42" s="194"/>
      <c r="BKI42" s="194"/>
      <c r="BKJ42" s="194"/>
      <c r="BKK42" s="194"/>
      <c r="BKL42" s="194"/>
      <c r="BKM42" s="194"/>
      <c r="BKN42" s="194"/>
      <c r="BKO42" s="194"/>
      <c r="BKP42" s="194"/>
      <c r="BKQ42" s="194"/>
      <c r="BKR42" s="194"/>
      <c r="BKS42" s="194"/>
      <c r="BKT42" s="194"/>
      <c r="BKU42" s="194"/>
      <c r="BKV42" s="194"/>
      <c r="BKW42" s="194"/>
      <c r="BKX42" s="194"/>
      <c r="BKY42" s="194"/>
      <c r="BKZ42" s="194"/>
      <c r="BLA42" s="194"/>
      <c r="BLB42" s="194"/>
      <c r="BLC42" s="194"/>
      <c r="BLD42" s="194"/>
      <c r="BLE42" s="194"/>
      <c r="BLF42" s="194"/>
      <c r="BLG42" s="194"/>
      <c r="BLH42" s="194"/>
      <c r="BLI42" s="194"/>
      <c r="BLJ42" s="194"/>
      <c r="BLK42" s="194"/>
      <c r="BLL42" s="194"/>
      <c r="BLM42" s="194"/>
      <c r="BLN42" s="194"/>
      <c r="BLO42" s="194"/>
      <c r="BLP42" s="194"/>
      <c r="BLQ42" s="194"/>
      <c r="BLR42" s="194"/>
      <c r="BLS42" s="194"/>
      <c r="BLT42" s="194"/>
      <c r="BLU42" s="194"/>
      <c r="BLV42" s="194"/>
      <c r="BLW42" s="194"/>
      <c r="BLX42" s="194"/>
      <c r="BLY42" s="194"/>
      <c r="BLZ42" s="194"/>
      <c r="BMA42" s="194"/>
      <c r="BMB42" s="194"/>
      <c r="BMC42" s="194"/>
      <c r="BMD42" s="194"/>
      <c r="BME42" s="194"/>
      <c r="BMF42" s="194"/>
      <c r="BMG42" s="194"/>
      <c r="BMH42" s="194"/>
      <c r="BMI42" s="194"/>
      <c r="BMJ42" s="194"/>
      <c r="BMK42" s="194"/>
      <c r="BML42" s="194"/>
      <c r="BMM42" s="194"/>
      <c r="BMN42" s="194"/>
      <c r="BMO42" s="194"/>
      <c r="BMP42" s="194"/>
      <c r="BMQ42" s="194"/>
      <c r="BMR42" s="194"/>
      <c r="BMS42" s="194"/>
      <c r="BMT42" s="194"/>
      <c r="BMU42" s="194"/>
      <c r="BMV42" s="194"/>
      <c r="BMW42" s="194"/>
      <c r="BMX42" s="194"/>
      <c r="BMY42" s="194"/>
      <c r="BMZ42" s="194"/>
      <c r="BNA42" s="194"/>
      <c r="BNB42" s="194"/>
      <c r="BNC42" s="194"/>
      <c r="BND42" s="194"/>
      <c r="BNE42" s="194"/>
      <c r="BNF42" s="194"/>
      <c r="BNG42" s="194"/>
      <c r="BNH42" s="194"/>
      <c r="BNI42" s="194"/>
      <c r="BNJ42" s="194"/>
      <c r="BNK42" s="194"/>
      <c r="BNL42" s="194"/>
      <c r="BNM42" s="194"/>
      <c r="BNN42" s="194"/>
      <c r="BNO42" s="194"/>
      <c r="BNP42" s="194"/>
      <c r="BNQ42" s="194"/>
      <c r="BNR42" s="194"/>
      <c r="BNS42" s="194"/>
      <c r="BNT42" s="194"/>
      <c r="BNU42" s="194"/>
      <c r="BNV42" s="194"/>
      <c r="BNW42" s="194"/>
      <c r="BNX42" s="194"/>
      <c r="BNY42" s="194"/>
      <c r="BNZ42" s="194"/>
      <c r="BOA42" s="194"/>
      <c r="BOB42" s="194"/>
      <c r="BOC42" s="194"/>
      <c r="BOD42" s="194"/>
      <c r="BOE42" s="194"/>
      <c r="BOF42" s="194"/>
      <c r="BOG42" s="194"/>
      <c r="BOH42" s="194"/>
      <c r="BOI42" s="194"/>
      <c r="BOJ42" s="194"/>
      <c r="BOK42" s="194"/>
      <c r="BOL42" s="194"/>
      <c r="BOM42" s="194"/>
      <c r="BON42" s="194"/>
      <c r="BOO42" s="194"/>
      <c r="BOP42" s="194"/>
      <c r="BOQ42" s="194"/>
      <c r="BOR42" s="194"/>
      <c r="BOS42" s="194"/>
      <c r="BOT42" s="194"/>
      <c r="BOU42" s="194"/>
      <c r="BOV42" s="194"/>
      <c r="BOW42" s="194"/>
      <c r="BOX42" s="194"/>
      <c r="BOY42" s="194"/>
      <c r="BOZ42" s="194"/>
      <c r="BPA42" s="194"/>
      <c r="BPB42" s="194"/>
      <c r="BPC42" s="194"/>
      <c r="BPD42" s="194"/>
      <c r="BPE42" s="194"/>
      <c r="BPF42" s="194"/>
      <c r="BPG42" s="194"/>
      <c r="BPH42" s="194"/>
      <c r="BPI42" s="194"/>
      <c r="BPJ42" s="194"/>
      <c r="BPK42" s="194"/>
      <c r="BPL42" s="194"/>
      <c r="BPM42" s="194"/>
      <c r="BPN42" s="194"/>
      <c r="BPO42" s="194"/>
      <c r="BPP42" s="194"/>
      <c r="BPQ42" s="194"/>
      <c r="BPR42" s="194"/>
      <c r="BPS42" s="194"/>
      <c r="BPT42" s="194"/>
      <c r="BPU42" s="194"/>
      <c r="BPV42" s="194"/>
      <c r="BPW42" s="194"/>
      <c r="BPX42" s="194"/>
      <c r="BPY42" s="194"/>
      <c r="BPZ42" s="194"/>
      <c r="BQA42" s="194"/>
      <c r="BQB42" s="194"/>
      <c r="BQC42" s="194"/>
      <c r="BQD42" s="194"/>
      <c r="BQE42" s="194"/>
      <c r="BQF42" s="194"/>
      <c r="BQG42" s="194"/>
      <c r="BQH42" s="194"/>
      <c r="BQI42" s="194"/>
      <c r="BQJ42" s="194"/>
      <c r="BQK42" s="194"/>
      <c r="BQL42" s="194"/>
      <c r="BQM42" s="194"/>
      <c r="BQN42" s="194"/>
      <c r="BQO42" s="194"/>
      <c r="BQP42" s="194"/>
      <c r="BQQ42" s="194"/>
      <c r="BQR42" s="194"/>
      <c r="BQS42" s="194"/>
      <c r="BQT42" s="194"/>
      <c r="BQU42" s="194"/>
      <c r="BQV42" s="194"/>
      <c r="BQW42" s="194"/>
      <c r="BQX42" s="194"/>
      <c r="BQY42" s="194"/>
      <c r="BQZ42" s="194"/>
      <c r="BRA42" s="194"/>
      <c r="BRB42" s="194"/>
      <c r="BRC42" s="194"/>
      <c r="BRD42" s="194"/>
      <c r="BRE42" s="194"/>
      <c r="BRF42" s="194"/>
      <c r="BRG42" s="194"/>
      <c r="BRH42" s="194"/>
      <c r="BRI42" s="194"/>
      <c r="BRJ42" s="194"/>
      <c r="BRK42" s="194"/>
      <c r="BRL42" s="194"/>
      <c r="BRM42" s="194"/>
      <c r="BRN42" s="194"/>
      <c r="BRO42" s="194"/>
      <c r="BRP42" s="194"/>
      <c r="BRQ42" s="194"/>
      <c r="BRR42" s="194"/>
      <c r="BRS42" s="194"/>
      <c r="BRT42" s="194"/>
      <c r="BRU42" s="194"/>
      <c r="BRV42" s="194"/>
      <c r="BRW42" s="194"/>
      <c r="BRX42" s="194"/>
      <c r="BRY42" s="194"/>
      <c r="BRZ42" s="194"/>
      <c r="BSA42" s="194"/>
      <c r="BSB42" s="194"/>
      <c r="BSC42" s="194"/>
      <c r="BSD42" s="194"/>
      <c r="BSE42" s="194"/>
      <c r="BSF42" s="194"/>
      <c r="BSG42" s="194"/>
      <c r="BSH42" s="194"/>
      <c r="BSI42" s="194"/>
      <c r="BSJ42" s="194"/>
      <c r="BSK42" s="194"/>
      <c r="BSL42" s="194"/>
      <c r="BSM42" s="194"/>
      <c r="BSN42" s="194"/>
      <c r="BSO42" s="194"/>
      <c r="BSP42" s="194"/>
      <c r="BSQ42" s="194"/>
      <c r="BSR42" s="194"/>
      <c r="BSS42" s="194"/>
      <c r="BST42" s="194"/>
      <c r="BSU42" s="194"/>
      <c r="BSV42" s="194"/>
      <c r="BSW42" s="194"/>
      <c r="BSX42" s="194"/>
      <c r="BSY42" s="194"/>
      <c r="BSZ42" s="194"/>
      <c r="BTA42" s="194"/>
      <c r="BTB42" s="194"/>
      <c r="BTC42" s="194"/>
      <c r="BTD42" s="194"/>
      <c r="BTE42" s="194"/>
      <c r="BTF42" s="194"/>
      <c r="BTG42" s="194"/>
      <c r="BTH42" s="194"/>
      <c r="BTI42" s="194"/>
      <c r="BTJ42" s="194"/>
      <c r="BTK42" s="194"/>
      <c r="BTL42" s="194"/>
      <c r="BTM42" s="194"/>
      <c r="BTN42" s="194"/>
      <c r="BTO42" s="194"/>
      <c r="BTP42" s="194"/>
      <c r="BTQ42" s="194"/>
      <c r="BTR42" s="194"/>
      <c r="BTS42" s="194"/>
      <c r="BTT42" s="194"/>
      <c r="BTU42" s="194"/>
      <c r="BTV42" s="194"/>
      <c r="BTW42" s="194"/>
      <c r="BTX42" s="194"/>
      <c r="BTY42" s="194"/>
      <c r="BTZ42" s="194"/>
      <c r="BUA42" s="194"/>
      <c r="BUB42" s="194"/>
      <c r="BUC42" s="194"/>
      <c r="BUD42" s="194"/>
      <c r="BUE42" s="194"/>
      <c r="BUF42" s="194"/>
      <c r="BUG42" s="194"/>
      <c r="BUH42" s="194"/>
      <c r="BUI42" s="194"/>
      <c r="BUJ42" s="194"/>
      <c r="BUK42" s="194"/>
      <c r="BUL42" s="194"/>
      <c r="BUM42" s="194"/>
      <c r="BUN42" s="194"/>
      <c r="BUO42" s="194"/>
      <c r="BUP42" s="194"/>
      <c r="BUQ42" s="194"/>
      <c r="BUR42" s="194"/>
      <c r="BUS42" s="194"/>
      <c r="BUT42" s="194"/>
      <c r="BUU42" s="194"/>
      <c r="BUV42" s="194"/>
      <c r="BUW42" s="194"/>
      <c r="BUX42" s="194"/>
      <c r="BUY42" s="194"/>
      <c r="BUZ42" s="194"/>
      <c r="BVA42" s="194"/>
      <c r="BVB42" s="194"/>
      <c r="BVC42" s="194"/>
      <c r="BVD42" s="194"/>
      <c r="BVE42" s="194"/>
      <c r="BVF42" s="194"/>
      <c r="BVG42" s="194"/>
      <c r="BVH42" s="194"/>
      <c r="BVI42" s="194"/>
      <c r="BVJ42" s="194"/>
      <c r="BVK42" s="194"/>
      <c r="BVL42" s="194"/>
      <c r="BVM42" s="194"/>
      <c r="BVN42" s="194"/>
      <c r="BVO42" s="194"/>
      <c r="BVP42" s="194"/>
      <c r="BVQ42" s="194"/>
      <c r="BVR42" s="194"/>
      <c r="BVS42" s="194"/>
      <c r="BVT42" s="194"/>
      <c r="BVU42" s="194"/>
      <c r="BVV42" s="194"/>
      <c r="BVW42" s="194"/>
      <c r="BVX42" s="194"/>
      <c r="BVY42" s="194"/>
      <c r="BVZ42" s="194"/>
      <c r="BWA42" s="194"/>
      <c r="BWB42" s="194"/>
      <c r="BWC42" s="194"/>
      <c r="BWD42" s="194"/>
      <c r="BWE42" s="194"/>
      <c r="BWF42" s="194"/>
      <c r="BWG42" s="194"/>
      <c r="BWH42" s="194"/>
      <c r="BWI42" s="194"/>
      <c r="BWJ42" s="194"/>
      <c r="BWK42" s="194"/>
      <c r="BWL42" s="194"/>
      <c r="BWM42" s="194"/>
      <c r="BWN42" s="194"/>
      <c r="BWO42" s="194"/>
      <c r="BWP42" s="194"/>
      <c r="BWQ42" s="194"/>
      <c r="BWR42" s="194"/>
      <c r="BWS42" s="194"/>
      <c r="BWT42" s="194"/>
      <c r="BWU42" s="194"/>
      <c r="BWV42" s="194"/>
      <c r="BWW42" s="194"/>
      <c r="BWX42" s="194"/>
      <c r="BWY42" s="194"/>
      <c r="BWZ42" s="194"/>
      <c r="BXA42" s="194"/>
      <c r="BXB42" s="194"/>
      <c r="BXC42" s="194"/>
      <c r="BXD42" s="194"/>
      <c r="BXE42" s="194"/>
      <c r="BXF42" s="194"/>
      <c r="BXG42" s="194"/>
      <c r="BXH42" s="194"/>
      <c r="BXI42" s="194"/>
      <c r="BXJ42" s="194"/>
      <c r="BXK42" s="194"/>
      <c r="BXL42" s="194"/>
      <c r="BXM42" s="194"/>
      <c r="BXN42" s="194"/>
      <c r="BXO42" s="194"/>
      <c r="BXP42" s="194"/>
      <c r="BXQ42" s="194"/>
      <c r="BXR42" s="194"/>
      <c r="BXS42" s="194"/>
      <c r="BXT42" s="194"/>
      <c r="BXU42" s="194"/>
      <c r="BXV42" s="194"/>
      <c r="BXW42" s="194"/>
      <c r="BXX42" s="194"/>
      <c r="BXY42" s="194"/>
      <c r="BXZ42" s="194"/>
      <c r="BYA42" s="194"/>
      <c r="BYB42" s="194"/>
      <c r="BYC42" s="194"/>
      <c r="BYD42" s="194"/>
      <c r="BYE42" s="194"/>
      <c r="BYF42" s="194"/>
      <c r="BYG42" s="194"/>
      <c r="BYH42" s="194"/>
      <c r="BYI42" s="194"/>
      <c r="BYJ42" s="194"/>
      <c r="BYK42" s="194"/>
      <c r="BYL42" s="194"/>
      <c r="BYM42" s="194"/>
      <c r="BYN42" s="194"/>
      <c r="BYO42" s="194"/>
      <c r="BYP42" s="194"/>
      <c r="BYQ42" s="194"/>
      <c r="BYR42" s="194"/>
      <c r="BYS42" s="194"/>
      <c r="BYT42" s="194"/>
      <c r="BYU42" s="194"/>
      <c r="BYV42" s="194"/>
      <c r="BYW42" s="194"/>
      <c r="BYX42" s="194"/>
      <c r="BYY42" s="194"/>
      <c r="BYZ42" s="194"/>
      <c r="BZA42" s="194"/>
      <c r="BZB42" s="194"/>
      <c r="BZC42" s="194"/>
      <c r="BZD42" s="194"/>
      <c r="BZE42" s="194"/>
      <c r="BZF42" s="194"/>
      <c r="BZG42" s="194"/>
      <c r="BZH42" s="194"/>
      <c r="BZI42" s="194"/>
      <c r="BZJ42" s="194"/>
      <c r="BZK42" s="194"/>
      <c r="BZL42" s="194"/>
      <c r="BZM42" s="194"/>
      <c r="BZN42" s="194"/>
      <c r="BZO42" s="194"/>
      <c r="BZP42" s="194"/>
      <c r="BZQ42" s="194"/>
      <c r="BZR42" s="194"/>
      <c r="BZS42" s="194"/>
      <c r="BZT42" s="194"/>
      <c r="BZU42" s="194"/>
      <c r="BZV42" s="194"/>
      <c r="BZW42" s="194"/>
      <c r="BZX42" s="194"/>
      <c r="BZY42" s="194"/>
      <c r="BZZ42" s="194"/>
      <c r="CAA42" s="194"/>
      <c r="CAB42" s="194"/>
      <c r="CAC42" s="194"/>
      <c r="CAD42" s="194"/>
      <c r="CAE42" s="194"/>
      <c r="CAF42" s="194"/>
      <c r="CAG42" s="194"/>
      <c r="CAH42" s="194"/>
      <c r="CAI42" s="194"/>
      <c r="CAJ42" s="194"/>
      <c r="CAK42" s="194"/>
      <c r="CAL42" s="194"/>
      <c r="CAM42" s="194"/>
      <c r="CAN42" s="194"/>
      <c r="CAO42" s="194"/>
      <c r="CAP42" s="194"/>
      <c r="CAQ42" s="194"/>
      <c r="CAR42" s="194"/>
      <c r="CAS42" s="194"/>
      <c r="CAT42" s="194"/>
      <c r="CAU42" s="194"/>
      <c r="CAV42" s="194"/>
      <c r="CAW42" s="194"/>
      <c r="CAX42" s="194"/>
      <c r="CAY42" s="194"/>
      <c r="CAZ42" s="194"/>
      <c r="CBA42" s="194"/>
      <c r="CBB42" s="194"/>
      <c r="CBC42" s="194"/>
      <c r="CBD42" s="194"/>
      <c r="CBE42" s="194"/>
      <c r="CBF42" s="194"/>
      <c r="CBG42" s="194"/>
      <c r="CBH42" s="194"/>
      <c r="CBI42" s="194"/>
      <c r="CBJ42" s="194"/>
      <c r="CBK42" s="194"/>
      <c r="CBL42" s="194"/>
      <c r="CBM42" s="194"/>
      <c r="CBN42" s="194"/>
      <c r="CBO42" s="194"/>
      <c r="CBP42" s="194"/>
      <c r="CBQ42" s="194"/>
      <c r="CBR42" s="194"/>
      <c r="CBS42" s="194"/>
      <c r="CBT42" s="194"/>
      <c r="CBU42" s="194"/>
      <c r="CBV42" s="194"/>
      <c r="CBW42" s="194"/>
      <c r="CBX42" s="194"/>
      <c r="CBY42" s="194"/>
      <c r="CBZ42" s="194"/>
      <c r="CCA42" s="194"/>
      <c r="CCB42" s="194"/>
      <c r="CCC42" s="194"/>
      <c r="CCD42" s="194"/>
      <c r="CCE42" s="194"/>
      <c r="CCF42" s="194"/>
      <c r="CCG42" s="194"/>
      <c r="CCH42" s="194"/>
      <c r="CCI42" s="194"/>
      <c r="CCJ42" s="194"/>
      <c r="CCK42" s="194"/>
      <c r="CCL42" s="194"/>
      <c r="CCM42" s="194"/>
      <c r="CCN42" s="194"/>
      <c r="CCO42" s="194"/>
      <c r="CCP42" s="194"/>
      <c r="CCQ42" s="194"/>
      <c r="CCR42" s="194"/>
      <c r="CCS42" s="194"/>
      <c r="CCT42" s="194"/>
      <c r="CCU42" s="194"/>
      <c r="CCV42" s="194"/>
      <c r="CCW42" s="194"/>
      <c r="CCX42" s="194"/>
      <c r="CCY42" s="194"/>
      <c r="CCZ42" s="194"/>
      <c r="CDA42" s="194"/>
      <c r="CDB42" s="194"/>
      <c r="CDC42" s="194"/>
      <c r="CDD42" s="194"/>
      <c r="CDE42" s="194"/>
      <c r="CDF42" s="194"/>
      <c r="CDG42" s="194"/>
      <c r="CDH42" s="194"/>
      <c r="CDI42" s="194"/>
      <c r="CDJ42" s="194"/>
      <c r="CDK42" s="194"/>
      <c r="CDL42" s="194"/>
      <c r="CDM42" s="194"/>
      <c r="CDN42" s="194"/>
      <c r="CDO42" s="194"/>
      <c r="CDP42" s="194"/>
      <c r="CDQ42" s="194"/>
      <c r="CDR42" s="194"/>
      <c r="CDS42" s="194"/>
      <c r="CDT42" s="194"/>
      <c r="CDU42" s="194"/>
      <c r="CDV42" s="194"/>
      <c r="CDW42" s="194"/>
      <c r="CDX42" s="194"/>
      <c r="CDY42" s="194"/>
      <c r="CDZ42" s="194"/>
      <c r="CEA42" s="194"/>
      <c r="CEB42" s="194"/>
      <c r="CEC42" s="194"/>
      <c r="CED42" s="194"/>
      <c r="CEE42" s="194"/>
      <c r="CEF42" s="194"/>
      <c r="CEG42" s="194"/>
      <c r="CEH42" s="194"/>
      <c r="CEI42" s="194"/>
      <c r="CEJ42" s="194"/>
      <c r="CEK42" s="194"/>
      <c r="CEL42" s="194"/>
      <c r="CEM42" s="194"/>
      <c r="CEN42" s="194"/>
      <c r="CEO42" s="194"/>
      <c r="CEP42" s="194"/>
      <c r="CEQ42" s="194"/>
      <c r="CER42" s="194"/>
      <c r="CES42" s="194"/>
      <c r="CET42" s="194"/>
      <c r="CEU42" s="194"/>
      <c r="CEV42" s="194"/>
      <c r="CEW42" s="194"/>
      <c r="CEX42" s="194"/>
      <c r="CEY42" s="194"/>
      <c r="CEZ42" s="194"/>
      <c r="CFA42" s="194"/>
      <c r="CFB42" s="194"/>
      <c r="CFC42" s="194"/>
      <c r="CFD42" s="194"/>
      <c r="CFE42" s="194"/>
      <c r="CFF42" s="194"/>
      <c r="CFG42" s="194"/>
      <c r="CFH42" s="194"/>
      <c r="CFI42" s="194"/>
      <c r="CFJ42" s="194"/>
      <c r="CFK42" s="194"/>
      <c r="CFL42" s="194"/>
      <c r="CFM42" s="194"/>
      <c r="CFN42" s="194"/>
      <c r="CFO42" s="194"/>
      <c r="CFP42" s="194"/>
      <c r="CFQ42" s="194"/>
      <c r="CFR42" s="194"/>
      <c r="CFS42" s="194"/>
      <c r="CFT42" s="194"/>
      <c r="CFU42" s="194"/>
      <c r="CFV42" s="194"/>
      <c r="CFW42" s="194"/>
      <c r="CFX42" s="194"/>
      <c r="CFY42" s="194"/>
      <c r="CFZ42" s="194"/>
      <c r="CGA42" s="194"/>
      <c r="CGB42" s="194"/>
      <c r="CGC42" s="194"/>
      <c r="CGD42" s="194"/>
      <c r="CGE42" s="194"/>
      <c r="CGF42" s="194"/>
      <c r="CGG42" s="194"/>
      <c r="CGH42" s="194"/>
      <c r="CGI42" s="194"/>
      <c r="CGJ42" s="194"/>
      <c r="CGK42" s="194"/>
      <c r="CGL42" s="194"/>
      <c r="CGM42" s="194"/>
      <c r="CGN42" s="194"/>
      <c r="CGO42" s="194"/>
      <c r="CGP42" s="194"/>
      <c r="CGQ42" s="194"/>
      <c r="CGR42" s="194"/>
      <c r="CGS42" s="194"/>
      <c r="CGT42" s="194"/>
      <c r="CGU42" s="194"/>
      <c r="CGV42" s="194"/>
      <c r="CGW42" s="194"/>
      <c r="CGX42" s="194"/>
      <c r="CGY42" s="194"/>
      <c r="CGZ42" s="194"/>
      <c r="CHA42" s="194"/>
      <c r="CHB42" s="194"/>
      <c r="CHC42" s="194"/>
      <c r="CHD42" s="194"/>
      <c r="CHE42" s="194"/>
      <c r="CHF42" s="194"/>
      <c r="CHG42" s="194"/>
      <c r="CHH42" s="194"/>
      <c r="CHI42" s="194"/>
      <c r="CHJ42" s="194"/>
      <c r="CHK42" s="194"/>
      <c r="CHL42" s="194"/>
      <c r="CHM42" s="194"/>
      <c r="CHN42" s="194"/>
      <c r="CHO42" s="194"/>
      <c r="CHP42" s="194"/>
      <c r="CHQ42" s="194"/>
      <c r="CHR42" s="194"/>
      <c r="CHS42" s="194"/>
      <c r="CHT42" s="194"/>
      <c r="CHU42" s="194"/>
      <c r="CHV42" s="194"/>
      <c r="CHW42" s="194"/>
      <c r="CHX42" s="194"/>
      <c r="CHY42" s="194"/>
      <c r="CHZ42" s="194"/>
      <c r="CIA42" s="194"/>
      <c r="CIB42" s="194"/>
      <c r="CIC42" s="194"/>
      <c r="CID42" s="194"/>
      <c r="CIE42" s="194"/>
      <c r="CIF42" s="194"/>
      <c r="CIG42" s="194"/>
      <c r="CIH42" s="194"/>
      <c r="CII42" s="194"/>
      <c r="CIJ42" s="194"/>
      <c r="CIK42" s="194"/>
      <c r="CIL42" s="194"/>
      <c r="CIM42" s="194"/>
      <c r="CIN42" s="194"/>
      <c r="CIO42" s="194"/>
      <c r="CIP42" s="194"/>
      <c r="CIQ42" s="194"/>
      <c r="CIR42" s="194"/>
      <c r="CIS42" s="194"/>
      <c r="CIT42" s="194"/>
      <c r="CIU42" s="194"/>
      <c r="CIV42" s="194"/>
      <c r="CIW42" s="194"/>
      <c r="CIX42" s="194"/>
      <c r="CIY42" s="194"/>
      <c r="CIZ42" s="194"/>
      <c r="CJA42" s="194"/>
      <c r="CJB42" s="194"/>
      <c r="CJC42" s="194"/>
      <c r="CJD42" s="194"/>
      <c r="CJE42" s="194"/>
      <c r="CJF42" s="194"/>
      <c r="CJG42" s="194"/>
      <c r="CJH42" s="194"/>
      <c r="CJI42" s="194"/>
      <c r="CJJ42" s="194"/>
      <c r="CJK42" s="194"/>
      <c r="CJL42" s="194"/>
      <c r="CJM42" s="194"/>
      <c r="CJN42" s="194"/>
      <c r="CJO42" s="194"/>
      <c r="CJP42" s="194"/>
      <c r="CJQ42" s="194"/>
      <c r="CJR42" s="194"/>
      <c r="CJS42" s="194"/>
      <c r="CJT42" s="194"/>
      <c r="CJU42" s="194"/>
      <c r="CJV42" s="194"/>
      <c r="CJW42" s="194"/>
      <c r="CJX42" s="194"/>
      <c r="CJY42" s="194"/>
      <c r="CJZ42" s="194"/>
      <c r="CKA42" s="194"/>
      <c r="CKB42" s="194"/>
      <c r="CKC42" s="194"/>
      <c r="CKD42" s="194"/>
      <c r="CKE42" s="194"/>
      <c r="CKF42" s="194"/>
      <c r="CKG42" s="194"/>
      <c r="CKH42" s="194"/>
      <c r="CKI42" s="194"/>
      <c r="CKJ42" s="194"/>
      <c r="CKK42" s="194"/>
      <c r="CKL42" s="194"/>
      <c r="CKM42" s="194"/>
      <c r="CKN42" s="194"/>
      <c r="CKO42" s="194"/>
      <c r="CKP42" s="194"/>
      <c r="CKQ42" s="194"/>
      <c r="CKR42" s="194"/>
      <c r="CKS42" s="194"/>
      <c r="CKT42" s="194"/>
      <c r="CKU42" s="194"/>
      <c r="CKV42" s="194"/>
      <c r="CKW42" s="194"/>
      <c r="CKX42" s="194"/>
      <c r="CKY42" s="194"/>
      <c r="CKZ42" s="194"/>
      <c r="CLA42" s="194"/>
      <c r="CLB42" s="194"/>
      <c r="CLC42" s="194"/>
      <c r="CLD42" s="194"/>
      <c r="CLE42" s="194"/>
      <c r="CLF42" s="194"/>
      <c r="CLG42" s="194"/>
      <c r="CLH42" s="194"/>
      <c r="CLI42" s="194"/>
      <c r="CLJ42" s="194"/>
      <c r="CLK42" s="194"/>
      <c r="CLL42" s="194"/>
      <c r="CLM42" s="194"/>
      <c r="CLN42" s="194"/>
      <c r="CLO42" s="194"/>
      <c r="CLP42" s="194"/>
      <c r="CLQ42" s="194"/>
      <c r="CLR42" s="194"/>
      <c r="CLS42" s="194"/>
      <c r="CLT42" s="194"/>
      <c r="CLU42" s="194"/>
      <c r="CLV42" s="194"/>
      <c r="CLW42" s="194"/>
      <c r="CLX42" s="194"/>
      <c r="CLY42" s="194"/>
      <c r="CLZ42" s="194"/>
      <c r="CMA42" s="194"/>
      <c r="CMB42" s="194"/>
      <c r="CMC42" s="194"/>
      <c r="CMD42" s="194"/>
      <c r="CME42" s="194"/>
      <c r="CMF42" s="194"/>
      <c r="CMG42" s="194"/>
      <c r="CMH42" s="194"/>
      <c r="CMI42" s="194"/>
      <c r="CMJ42" s="194"/>
      <c r="CMK42" s="194"/>
      <c r="CML42" s="194"/>
      <c r="CMM42" s="194"/>
      <c r="CMN42" s="194"/>
      <c r="CMO42" s="194"/>
      <c r="CMP42" s="194"/>
      <c r="CMQ42" s="194"/>
      <c r="CMR42" s="194"/>
      <c r="CMS42" s="194"/>
      <c r="CMT42" s="194"/>
      <c r="CMU42" s="194"/>
      <c r="CMV42" s="194"/>
      <c r="CMW42" s="194"/>
      <c r="CMX42" s="194"/>
      <c r="CMY42" s="194"/>
      <c r="CMZ42" s="194"/>
      <c r="CNA42" s="194"/>
      <c r="CNB42" s="194"/>
      <c r="CNC42" s="194"/>
      <c r="CND42" s="194"/>
      <c r="CNE42" s="194"/>
      <c r="CNF42" s="194"/>
      <c r="CNG42" s="194"/>
      <c r="CNH42" s="194"/>
      <c r="CNI42" s="194"/>
      <c r="CNJ42" s="194"/>
      <c r="CNK42" s="194"/>
      <c r="CNL42" s="194"/>
      <c r="CNM42" s="194"/>
      <c r="CNN42" s="194"/>
      <c r="CNO42" s="194"/>
      <c r="CNP42" s="194"/>
      <c r="CNQ42" s="194"/>
      <c r="CNR42" s="194"/>
      <c r="CNS42" s="194"/>
      <c r="CNT42" s="194"/>
      <c r="CNU42" s="194"/>
      <c r="CNV42" s="194"/>
      <c r="CNW42" s="194"/>
      <c r="CNX42" s="194"/>
      <c r="CNY42" s="194"/>
      <c r="CNZ42" s="194"/>
      <c r="COA42" s="194"/>
      <c r="COB42" s="194"/>
      <c r="COC42" s="194"/>
      <c r="COD42" s="194"/>
      <c r="COE42" s="194"/>
      <c r="COF42" s="194"/>
      <c r="COG42" s="194"/>
      <c r="COH42" s="194"/>
      <c r="COI42" s="194"/>
      <c r="COJ42" s="194"/>
      <c r="COK42" s="194"/>
      <c r="COL42" s="194"/>
      <c r="COM42" s="194"/>
      <c r="CON42" s="194"/>
      <c r="COO42" s="194"/>
      <c r="COP42" s="194"/>
      <c r="COQ42" s="194"/>
      <c r="COR42" s="194"/>
      <c r="COS42" s="194"/>
      <c r="COT42" s="194"/>
      <c r="COU42" s="194"/>
      <c r="COV42" s="194"/>
      <c r="COW42" s="194"/>
      <c r="COX42" s="194"/>
      <c r="COY42" s="194"/>
      <c r="COZ42" s="194"/>
      <c r="CPA42" s="194"/>
      <c r="CPB42" s="194"/>
      <c r="CPC42" s="194"/>
      <c r="CPD42" s="194"/>
      <c r="CPE42" s="194"/>
      <c r="CPF42" s="194"/>
      <c r="CPG42" s="194"/>
      <c r="CPH42" s="194"/>
      <c r="CPI42" s="194"/>
      <c r="CPJ42" s="194"/>
      <c r="CPK42" s="194"/>
      <c r="CPL42" s="194"/>
      <c r="CPM42" s="194"/>
      <c r="CPN42" s="194"/>
      <c r="CPO42" s="194"/>
      <c r="CPP42" s="194"/>
      <c r="CPQ42" s="194"/>
      <c r="CPR42" s="194"/>
      <c r="CPS42" s="194"/>
      <c r="CPT42" s="194"/>
      <c r="CPU42" s="194"/>
      <c r="CPV42" s="194"/>
      <c r="CPW42" s="194"/>
      <c r="CPX42" s="194"/>
      <c r="CPY42" s="194"/>
      <c r="CPZ42" s="194"/>
      <c r="CQA42" s="194"/>
      <c r="CQB42" s="194"/>
      <c r="CQC42" s="194"/>
      <c r="CQD42" s="194"/>
      <c r="CQE42" s="194"/>
      <c r="CQF42" s="194"/>
      <c r="CQG42" s="194"/>
      <c r="CQH42" s="194"/>
      <c r="CQI42" s="194"/>
      <c r="CQJ42" s="194"/>
      <c r="CQK42" s="194"/>
      <c r="CQL42" s="194"/>
      <c r="CQM42" s="194"/>
      <c r="CQN42" s="194"/>
      <c r="CQO42" s="194"/>
      <c r="CQP42" s="194"/>
      <c r="CQQ42" s="194"/>
      <c r="CQR42" s="194"/>
      <c r="CQS42" s="194"/>
      <c r="CQT42" s="194"/>
      <c r="CQU42" s="194"/>
      <c r="CQV42" s="194"/>
      <c r="CQW42" s="194"/>
      <c r="CQX42" s="194"/>
      <c r="CQY42" s="194"/>
      <c r="CQZ42" s="194"/>
      <c r="CRA42" s="194"/>
      <c r="CRB42" s="194"/>
      <c r="CRC42" s="194"/>
      <c r="CRD42" s="194"/>
      <c r="CRE42" s="194"/>
      <c r="CRF42" s="194"/>
      <c r="CRG42" s="194"/>
      <c r="CRH42" s="194"/>
      <c r="CRI42" s="194"/>
      <c r="CRJ42" s="194"/>
      <c r="CRK42" s="194"/>
      <c r="CRL42" s="194"/>
      <c r="CRM42" s="194"/>
      <c r="CRN42" s="194"/>
      <c r="CRO42" s="194"/>
      <c r="CRP42" s="194"/>
      <c r="CRQ42" s="194"/>
      <c r="CRR42" s="194"/>
      <c r="CRS42" s="194"/>
      <c r="CRT42" s="194"/>
      <c r="CRU42" s="194"/>
      <c r="CRV42" s="194"/>
      <c r="CRW42" s="194"/>
      <c r="CRX42" s="194"/>
      <c r="CRY42" s="194"/>
      <c r="CRZ42" s="194"/>
      <c r="CSA42" s="194"/>
      <c r="CSB42" s="194"/>
      <c r="CSC42" s="194"/>
      <c r="CSD42" s="194"/>
      <c r="CSE42" s="194"/>
      <c r="CSF42" s="194"/>
      <c r="CSG42" s="194"/>
      <c r="CSH42" s="194"/>
      <c r="CSI42" s="194"/>
      <c r="CSJ42" s="194"/>
      <c r="CSK42" s="194"/>
      <c r="CSL42" s="194"/>
      <c r="CSM42" s="194"/>
      <c r="CSN42" s="194"/>
      <c r="CSO42" s="194"/>
      <c r="CSP42" s="194"/>
      <c r="CSQ42" s="194"/>
      <c r="CSR42" s="194"/>
      <c r="CSS42" s="194"/>
      <c r="CST42" s="194"/>
      <c r="CSU42" s="194"/>
      <c r="CSV42" s="194"/>
      <c r="CSW42" s="194"/>
      <c r="CSX42" s="194"/>
      <c r="CSY42" s="194"/>
      <c r="CSZ42" s="194"/>
      <c r="CTA42" s="194"/>
      <c r="CTB42" s="194"/>
      <c r="CTC42" s="194"/>
      <c r="CTD42" s="194"/>
      <c r="CTE42" s="194"/>
      <c r="CTF42" s="194"/>
      <c r="CTG42" s="194"/>
      <c r="CTH42" s="194"/>
      <c r="CTI42" s="194"/>
      <c r="CTJ42" s="194"/>
      <c r="CTK42" s="194"/>
      <c r="CTL42" s="194"/>
      <c r="CTM42" s="194"/>
      <c r="CTN42" s="194"/>
      <c r="CTO42" s="194"/>
      <c r="CTP42" s="194"/>
      <c r="CTQ42" s="194"/>
      <c r="CTR42" s="194"/>
      <c r="CTS42" s="194"/>
      <c r="CTT42" s="194"/>
      <c r="CTU42" s="194"/>
      <c r="CTV42" s="194"/>
      <c r="CTW42" s="194"/>
      <c r="CTX42" s="194"/>
      <c r="CTY42" s="194"/>
      <c r="CTZ42" s="194"/>
      <c r="CUA42" s="194"/>
      <c r="CUB42" s="194"/>
      <c r="CUC42" s="194"/>
      <c r="CUD42" s="194"/>
      <c r="CUE42" s="194"/>
      <c r="CUF42" s="194"/>
      <c r="CUG42" s="194"/>
      <c r="CUH42" s="194"/>
      <c r="CUI42" s="194"/>
      <c r="CUJ42" s="194"/>
      <c r="CUK42" s="194"/>
      <c r="CUL42" s="194"/>
      <c r="CUM42" s="194"/>
      <c r="CUN42" s="194"/>
      <c r="CUO42" s="194"/>
      <c r="CUP42" s="194"/>
      <c r="CUQ42" s="194"/>
      <c r="CUR42" s="194"/>
      <c r="CUS42" s="194"/>
      <c r="CUT42" s="194"/>
      <c r="CUU42" s="194"/>
      <c r="CUV42" s="194"/>
      <c r="CUW42" s="194"/>
      <c r="CUX42" s="194"/>
      <c r="CUY42" s="194"/>
      <c r="CUZ42" s="194"/>
      <c r="CVA42" s="194"/>
      <c r="CVB42" s="194"/>
      <c r="CVC42" s="194"/>
      <c r="CVD42" s="194"/>
      <c r="CVE42" s="194"/>
      <c r="CVF42" s="194"/>
      <c r="CVG42" s="194"/>
      <c r="CVH42" s="194"/>
      <c r="CVI42" s="194"/>
      <c r="CVJ42" s="194"/>
      <c r="CVK42" s="194"/>
      <c r="CVL42" s="194"/>
      <c r="CVM42" s="194"/>
      <c r="CVN42" s="194"/>
      <c r="CVO42" s="194"/>
      <c r="CVP42" s="194"/>
      <c r="CVQ42" s="194"/>
      <c r="CVR42" s="194"/>
      <c r="CVS42" s="194"/>
      <c r="CVT42" s="194"/>
      <c r="CVU42" s="194"/>
      <c r="CVV42" s="194"/>
      <c r="CVW42" s="194"/>
      <c r="CVX42" s="194"/>
      <c r="CVY42" s="194"/>
      <c r="CVZ42" s="194"/>
      <c r="CWA42" s="194"/>
      <c r="CWB42" s="194"/>
      <c r="CWC42" s="194"/>
      <c r="CWD42" s="194"/>
      <c r="CWE42" s="194"/>
      <c r="CWF42" s="194"/>
      <c r="CWG42" s="194"/>
      <c r="CWH42" s="194"/>
      <c r="CWI42" s="194"/>
      <c r="CWJ42" s="194"/>
      <c r="CWK42" s="194"/>
      <c r="CWL42" s="194"/>
      <c r="CWM42" s="194"/>
      <c r="CWN42" s="194"/>
      <c r="CWO42" s="194"/>
      <c r="CWP42" s="194"/>
      <c r="CWQ42" s="194"/>
      <c r="CWR42" s="194"/>
      <c r="CWS42" s="194"/>
      <c r="CWT42" s="194"/>
      <c r="CWU42" s="194"/>
      <c r="CWV42" s="194"/>
      <c r="CWW42" s="194"/>
      <c r="CWX42" s="194"/>
      <c r="CWY42" s="194"/>
      <c r="CWZ42" s="194"/>
      <c r="CXA42" s="194"/>
      <c r="CXB42" s="194"/>
      <c r="CXC42" s="194"/>
      <c r="CXD42" s="194"/>
      <c r="CXE42" s="194"/>
      <c r="CXF42" s="194"/>
      <c r="CXG42" s="194"/>
      <c r="CXH42" s="194"/>
      <c r="CXI42" s="194"/>
      <c r="CXJ42" s="194"/>
      <c r="CXK42" s="194"/>
      <c r="CXL42" s="194"/>
      <c r="CXM42" s="194"/>
      <c r="CXN42" s="194"/>
      <c r="CXO42" s="194"/>
      <c r="CXP42" s="194"/>
      <c r="CXQ42" s="194"/>
      <c r="CXR42" s="194"/>
      <c r="CXS42" s="194"/>
      <c r="CXT42" s="194"/>
      <c r="CXU42" s="194"/>
      <c r="CXV42" s="194"/>
      <c r="CXW42" s="194"/>
      <c r="CXX42" s="194"/>
      <c r="CXY42" s="194"/>
      <c r="CXZ42" s="194"/>
      <c r="CYA42" s="194"/>
      <c r="CYB42" s="194"/>
      <c r="CYC42" s="194"/>
      <c r="CYD42" s="194"/>
      <c r="CYE42" s="194"/>
      <c r="CYF42" s="194"/>
      <c r="CYG42" s="194"/>
      <c r="CYH42" s="194"/>
      <c r="CYI42" s="194"/>
      <c r="CYJ42" s="194"/>
      <c r="CYK42" s="194"/>
      <c r="CYL42" s="194"/>
      <c r="CYM42" s="194"/>
      <c r="CYN42" s="194"/>
      <c r="CYO42" s="194"/>
      <c r="CYP42" s="194"/>
      <c r="CYQ42" s="194"/>
      <c r="CYR42" s="194"/>
      <c r="CYS42" s="194"/>
      <c r="CYT42" s="194"/>
      <c r="CYU42" s="194"/>
      <c r="CYV42" s="194"/>
      <c r="CYW42" s="194"/>
      <c r="CYX42" s="194"/>
      <c r="CYY42" s="194"/>
      <c r="CYZ42" s="194"/>
      <c r="CZA42" s="194"/>
      <c r="CZB42" s="194"/>
      <c r="CZC42" s="194"/>
      <c r="CZD42" s="194"/>
      <c r="CZE42" s="194"/>
      <c r="CZF42" s="194"/>
      <c r="CZG42" s="194"/>
      <c r="CZH42" s="194"/>
      <c r="CZI42" s="194"/>
      <c r="CZJ42" s="194"/>
      <c r="CZK42" s="194"/>
      <c r="CZL42" s="194"/>
      <c r="CZM42" s="194"/>
      <c r="CZN42" s="194"/>
      <c r="CZO42" s="194"/>
      <c r="CZP42" s="194"/>
      <c r="CZQ42" s="194"/>
      <c r="CZR42" s="194"/>
      <c r="CZS42" s="194"/>
      <c r="CZT42" s="194"/>
      <c r="CZU42" s="194"/>
      <c r="CZV42" s="194"/>
      <c r="CZW42" s="194"/>
      <c r="CZX42" s="194"/>
      <c r="CZY42" s="194"/>
      <c r="CZZ42" s="194"/>
      <c r="DAA42" s="194"/>
      <c r="DAB42" s="194"/>
      <c r="DAC42" s="194"/>
      <c r="DAD42" s="194"/>
      <c r="DAE42" s="194"/>
      <c r="DAF42" s="194"/>
      <c r="DAG42" s="194"/>
      <c r="DAH42" s="194"/>
      <c r="DAI42" s="194"/>
      <c r="DAJ42" s="194"/>
      <c r="DAK42" s="194"/>
      <c r="DAL42" s="194"/>
      <c r="DAM42" s="194"/>
      <c r="DAN42" s="194"/>
      <c r="DAO42" s="194"/>
      <c r="DAP42" s="194"/>
      <c r="DAQ42" s="194"/>
      <c r="DAR42" s="194"/>
      <c r="DAS42" s="194"/>
      <c r="DAT42" s="194"/>
      <c r="DAU42" s="194"/>
      <c r="DAV42" s="194"/>
      <c r="DAW42" s="194"/>
      <c r="DAX42" s="194"/>
      <c r="DAY42" s="194"/>
      <c r="DAZ42" s="194"/>
      <c r="DBA42" s="194"/>
      <c r="DBB42" s="194"/>
      <c r="DBC42" s="194"/>
      <c r="DBD42" s="194"/>
      <c r="DBE42" s="194"/>
      <c r="DBF42" s="194"/>
      <c r="DBG42" s="194"/>
      <c r="DBH42" s="194"/>
      <c r="DBI42" s="194"/>
      <c r="DBJ42" s="194"/>
      <c r="DBK42" s="194"/>
      <c r="DBL42" s="194"/>
      <c r="DBM42" s="194"/>
      <c r="DBN42" s="194"/>
      <c r="DBO42" s="194"/>
      <c r="DBP42" s="194"/>
      <c r="DBQ42" s="194"/>
      <c r="DBR42" s="194"/>
      <c r="DBS42" s="194"/>
      <c r="DBT42" s="194"/>
      <c r="DBU42" s="194"/>
      <c r="DBV42" s="194"/>
      <c r="DBW42" s="194"/>
      <c r="DBX42" s="194"/>
      <c r="DBY42" s="194"/>
      <c r="DBZ42" s="194"/>
      <c r="DCA42" s="194"/>
      <c r="DCB42" s="194"/>
      <c r="DCC42" s="194"/>
      <c r="DCD42" s="194"/>
      <c r="DCE42" s="194"/>
      <c r="DCF42" s="194"/>
      <c r="DCG42" s="194"/>
      <c r="DCH42" s="194"/>
      <c r="DCI42" s="194"/>
      <c r="DCJ42" s="194"/>
      <c r="DCK42" s="194"/>
      <c r="DCL42" s="194"/>
      <c r="DCM42" s="194"/>
      <c r="DCN42" s="194"/>
      <c r="DCO42" s="194"/>
      <c r="DCP42" s="194"/>
      <c r="DCQ42" s="194"/>
      <c r="DCR42" s="194"/>
      <c r="DCS42" s="194"/>
      <c r="DCT42" s="194"/>
      <c r="DCU42" s="194"/>
      <c r="DCV42" s="194"/>
      <c r="DCW42" s="194"/>
      <c r="DCX42" s="194"/>
      <c r="DCY42" s="194"/>
      <c r="DCZ42" s="194"/>
      <c r="DDA42" s="194"/>
      <c r="DDB42" s="194"/>
      <c r="DDC42" s="194"/>
      <c r="DDD42" s="194"/>
      <c r="DDE42" s="194"/>
      <c r="DDF42" s="194"/>
      <c r="DDG42" s="194"/>
      <c r="DDH42" s="194"/>
      <c r="DDI42" s="194"/>
      <c r="DDJ42" s="194"/>
      <c r="DDK42" s="194"/>
      <c r="DDL42" s="194"/>
      <c r="DDM42" s="194"/>
      <c r="DDN42" s="194"/>
      <c r="DDO42" s="194"/>
      <c r="DDP42" s="194"/>
      <c r="DDQ42" s="194"/>
      <c r="DDR42" s="194"/>
      <c r="DDS42" s="194"/>
      <c r="DDT42" s="194"/>
      <c r="DDU42" s="194"/>
      <c r="DDV42" s="194"/>
      <c r="DDW42" s="194"/>
      <c r="DDX42" s="194"/>
      <c r="DDY42" s="194"/>
      <c r="DDZ42" s="194"/>
      <c r="DEA42" s="194"/>
      <c r="DEB42" s="194"/>
      <c r="DEC42" s="194"/>
      <c r="DED42" s="194"/>
      <c r="DEE42" s="194"/>
      <c r="DEF42" s="194"/>
      <c r="DEG42" s="194"/>
      <c r="DEH42" s="194"/>
      <c r="DEI42" s="194"/>
      <c r="DEJ42" s="194"/>
      <c r="DEK42" s="194"/>
      <c r="DEL42" s="194"/>
      <c r="DEM42" s="194"/>
      <c r="DEN42" s="194"/>
      <c r="DEO42" s="194"/>
      <c r="DEP42" s="194"/>
      <c r="DEQ42" s="194"/>
      <c r="DER42" s="194"/>
      <c r="DES42" s="194"/>
      <c r="DET42" s="194"/>
      <c r="DEU42" s="194"/>
      <c r="DEV42" s="194"/>
      <c r="DEW42" s="194"/>
      <c r="DEX42" s="194"/>
      <c r="DEY42" s="194"/>
      <c r="DEZ42" s="194"/>
      <c r="DFA42" s="194"/>
      <c r="DFB42" s="194"/>
      <c r="DFC42" s="194"/>
      <c r="DFD42" s="194"/>
      <c r="DFE42" s="194"/>
      <c r="DFF42" s="194"/>
      <c r="DFG42" s="194"/>
      <c r="DFH42" s="194"/>
      <c r="DFI42" s="194"/>
      <c r="DFJ42" s="194"/>
      <c r="DFK42" s="194"/>
      <c r="DFL42" s="194"/>
      <c r="DFM42" s="194"/>
      <c r="DFN42" s="194"/>
      <c r="DFO42" s="194"/>
      <c r="DFP42" s="194"/>
      <c r="DFQ42" s="194"/>
      <c r="DFR42" s="194"/>
      <c r="DFS42" s="194"/>
      <c r="DFT42" s="194"/>
      <c r="DFU42" s="194"/>
      <c r="DFV42" s="194"/>
      <c r="DFW42" s="194"/>
      <c r="DFX42" s="194"/>
      <c r="DFY42" s="194"/>
      <c r="DFZ42" s="194"/>
      <c r="DGA42" s="194"/>
      <c r="DGB42" s="194"/>
      <c r="DGC42" s="194"/>
      <c r="DGD42" s="194"/>
      <c r="DGE42" s="194"/>
      <c r="DGF42" s="194"/>
      <c r="DGG42" s="194"/>
      <c r="DGH42" s="194"/>
      <c r="DGI42" s="194"/>
      <c r="DGJ42" s="194"/>
      <c r="DGK42" s="194"/>
      <c r="DGL42" s="194"/>
      <c r="DGM42" s="194"/>
      <c r="DGN42" s="194"/>
      <c r="DGO42" s="194"/>
      <c r="DGP42" s="194"/>
      <c r="DGQ42" s="194"/>
      <c r="DGR42" s="194"/>
      <c r="DGS42" s="194"/>
      <c r="DGT42" s="194"/>
      <c r="DGU42" s="194"/>
      <c r="DGV42" s="194"/>
      <c r="DGW42" s="194"/>
      <c r="DGX42" s="194"/>
      <c r="DGY42" s="194"/>
      <c r="DGZ42" s="194"/>
      <c r="DHA42" s="194"/>
      <c r="DHB42" s="194"/>
      <c r="DHC42" s="194"/>
      <c r="DHD42" s="194"/>
      <c r="DHE42" s="194"/>
      <c r="DHF42" s="194"/>
      <c r="DHG42" s="194"/>
      <c r="DHH42" s="194"/>
      <c r="DHI42" s="194"/>
      <c r="DHJ42" s="194"/>
      <c r="DHK42" s="194"/>
      <c r="DHL42" s="194"/>
      <c r="DHM42" s="194"/>
      <c r="DHN42" s="194"/>
      <c r="DHO42" s="194"/>
      <c r="DHP42" s="194"/>
      <c r="DHQ42" s="194"/>
      <c r="DHR42" s="194"/>
      <c r="DHS42" s="194"/>
      <c r="DHT42" s="194"/>
      <c r="DHU42" s="194"/>
      <c r="DHV42" s="194"/>
      <c r="DHW42" s="194"/>
      <c r="DHX42" s="194"/>
      <c r="DHY42" s="194"/>
      <c r="DHZ42" s="194"/>
      <c r="DIA42" s="194"/>
      <c r="DIB42" s="194"/>
      <c r="DIC42" s="194"/>
      <c r="DID42" s="194"/>
      <c r="DIE42" s="194"/>
      <c r="DIF42" s="194"/>
      <c r="DIG42" s="194"/>
      <c r="DIH42" s="194"/>
      <c r="DII42" s="194"/>
      <c r="DIJ42" s="194"/>
      <c r="DIK42" s="194"/>
      <c r="DIL42" s="194"/>
      <c r="DIM42" s="194"/>
      <c r="DIN42" s="194"/>
      <c r="DIO42" s="194"/>
      <c r="DIP42" s="194"/>
      <c r="DIQ42" s="194"/>
      <c r="DIR42" s="194"/>
      <c r="DIS42" s="194"/>
      <c r="DIT42" s="194"/>
      <c r="DIU42" s="194"/>
      <c r="DIV42" s="194"/>
      <c r="DIW42" s="194"/>
      <c r="DIX42" s="194"/>
      <c r="DIY42" s="194"/>
      <c r="DIZ42" s="194"/>
      <c r="DJA42" s="194"/>
      <c r="DJB42" s="194"/>
      <c r="DJC42" s="194"/>
      <c r="DJD42" s="194"/>
      <c r="DJE42" s="194"/>
      <c r="DJF42" s="194"/>
      <c r="DJG42" s="194"/>
      <c r="DJH42" s="194"/>
      <c r="DJI42" s="194"/>
      <c r="DJJ42" s="194"/>
      <c r="DJK42" s="194"/>
      <c r="DJL42" s="194"/>
      <c r="DJM42" s="194"/>
      <c r="DJN42" s="194"/>
      <c r="DJO42" s="194"/>
      <c r="DJP42" s="194"/>
      <c r="DJQ42" s="194"/>
      <c r="DJR42" s="194"/>
      <c r="DJS42" s="194"/>
      <c r="DJT42" s="194"/>
      <c r="DJU42" s="194"/>
      <c r="DJV42" s="194"/>
      <c r="DJW42" s="194"/>
      <c r="DJX42" s="194"/>
      <c r="DJY42" s="194"/>
      <c r="DJZ42" s="194"/>
      <c r="DKA42" s="194"/>
      <c r="DKB42" s="194"/>
      <c r="DKC42" s="194"/>
      <c r="DKD42" s="194"/>
      <c r="DKE42" s="194"/>
      <c r="DKF42" s="194"/>
      <c r="DKG42" s="194"/>
      <c r="DKH42" s="194"/>
      <c r="DKI42" s="194"/>
      <c r="DKJ42" s="194"/>
      <c r="DKK42" s="194"/>
      <c r="DKL42" s="194"/>
      <c r="DKM42" s="194"/>
      <c r="DKN42" s="194"/>
      <c r="DKO42" s="194"/>
      <c r="DKP42" s="194"/>
      <c r="DKQ42" s="194"/>
      <c r="DKR42" s="194"/>
      <c r="DKS42" s="194"/>
      <c r="DKT42" s="194"/>
      <c r="DKU42" s="194"/>
      <c r="DKV42" s="194"/>
      <c r="DKW42" s="194"/>
      <c r="DKX42" s="194"/>
      <c r="DKY42" s="194"/>
      <c r="DKZ42" s="194"/>
      <c r="DLA42" s="194"/>
      <c r="DLB42" s="194"/>
      <c r="DLC42" s="194"/>
      <c r="DLD42" s="194"/>
      <c r="DLE42" s="194"/>
      <c r="DLF42" s="194"/>
      <c r="DLG42" s="194"/>
      <c r="DLH42" s="194"/>
      <c r="DLI42" s="194"/>
      <c r="DLJ42" s="194"/>
      <c r="DLK42" s="194"/>
      <c r="DLL42" s="194"/>
      <c r="DLM42" s="194"/>
      <c r="DLN42" s="194"/>
      <c r="DLO42" s="194"/>
      <c r="DLP42" s="194"/>
      <c r="DLQ42" s="194"/>
      <c r="DLR42" s="194"/>
      <c r="DLS42" s="194"/>
      <c r="DLT42" s="194"/>
      <c r="DLU42" s="194"/>
      <c r="DLV42" s="194"/>
      <c r="DLW42" s="194"/>
      <c r="DLX42" s="194"/>
      <c r="DLY42" s="194"/>
      <c r="DLZ42" s="194"/>
      <c r="DMA42" s="194"/>
      <c r="DMB42" s="194"/>
      <c r="DMC42" s="194"/>
      <c r="DMD42" s="194"/>
      <c r="DME42" s="194"/>
      <c r="DMF42" s="194"/>
      <c r="DMG42" s="194"/>
      <c r="DMH42" s="194"/>
      <c r="DMI42" s="194"/>
      <c r="DMJ42" s="194"/>
      <c r="DMK42" s="194"/>
      <c r="DML42" s="194"/>
      <c r="DMM42" s="194"/>
      <c r="DMN42" s="194"/>
      <c r="DMO42" s="194"/>
      <c r="DMP42" s="194"/>
      <c r="DMQ42" s="194"/>
      <c r="DMR42" s="194"/>
      <c r="DMS42" s="194"/>
      <c r="DMT42" s="194"/>
      <c r="DMU42" s="194"/>
      <c r="DMV42" s="194"/>
      <c r="DMW42" s="194"/>
      <c r="DMX42" s="194"/>
      <c r="DMY42" s="194"/>
      <c r="DMZ42" s="194"/>
      <c r="DNA42" s="194"/>
      <c r="DNB42" s="194"/>
      <c r="DNC42" s="194"/>
      <c r="DND42" s="194"/>
      <c r="DNE42" s="194"/>
      <c r="DNF42" s="194"/>
      <c r="DNG42" s="194"/>
      <c r="DNH42" s="194"/>
      <c r="DNI42" s="194"/>
      <c r="DNJ42" s="194"/>
      <c r="DNK42" s="194"/>
      <c r="DNL42" s="194"/>
      <c r="DNM42" s="194"/>
      <c r="DNN42" s="194"/>
      <c r="DNO42" s="194"/>
      <c r="DNP42" s="194"/>
      <c r="DNQ42" s="194"/>
      <c r="DNR42" s="194"/>
      <c r="DNS42" s="194"/>
      <c r="DNT42" s="194"/>
      <c r="DNU42" s="194"/>
      <c r="DNV42" s="194"/>
      <c r="DNW42" s="194"/>
      <c r="DNX42" s="194"/>
      <c r="DNY42" s="194"/>
      <c r="DNZ42" s="194"/>
      <c r="DOA42" s="194"/>
      <c r="DOB42" s="194"/>
      <c r="DOC42" s="194"/>
      <c r="DOD42" s="194"/>
      <c r="DOE42" s="194"/>
      <c r="DOF42" s="194"/>
      <c r="DOG42" s="194"/>
      <c r="DOH42" s="194"/>
      <c r="DOI42" s="194"/>
      <c r="DOJ42" s="194"/>
      <c r="DOK42" s="194"/>
      <c r="DOL42" s="194"/>
      <c r="DOM42" s="194"/>
      <c r="DON42" s="194"/>
      <c r="DOO42" s="194"/>
      <c r="DOP42" s="194"/>
      <c r="DOQ42" s="194"/>
      <c r="DOR42" s="194"/>
      <c r="DOS42" s="194"/>
      <c r="DOT42" s="194"/>
      <c r="DOU42" s="194"/>
      <c r="DOV42" s="194"/>
      <c r="DOW42" s="194"/>
      <c r="DOX42" s="194"/>
      <c r="DOY42" s="194"/>
      <c r="DOZ42" s="194"/>
      <c r="DPA42" s="194"/>
      <c r="DPB42" s="194"/>
      <c r="DPC42" s="194"/>
      <c r="DPD42" s="194"/>
      <c r="DPE42" s="194"/>
      <c r="DPF42" s="194"/>
      <c r="DPG42" s="194"/>
      <c r="DPH42" s="194"/>
      <c r="DPI42" s="194"/>
      <c r="DPJ42" s="194"/>
      <c r="DPK42" s="194"/>
      <c r="DPL42" s="194"/>
      <c r="DPM42" s="194"/>
      <c r="DPN42" s="194"/>
      <c r="DPO42" s="194"/>
      <c r="DPP42" s="194"/>
      <c r="DPQ42" s="194"/>
      <c r="DPR42" s="194"/>
      <c r="DPS42" s="194"/>
      <c r="DPT42" s="194"/>
      <c r="DPU42" s="194"/>
      <c r="DPV42" s="194"/>
      <c r="DPW42" s="194"/>
      <c r="DPX42" s="194"/>
      <c r="DPY42" s="194"/>
      <c r="DPZ42" s="194"/>
      <c r="DQA42" s="194"/>
      <c r="DQB42" s="194"/>
      <c r="DQC42" s="194"/>
      <c r="DQD42" s="194"/>
      <c r="DQE42" s="194"/>
      <c r="DQF42" s="194"/>
      <c r="DQG42" s="194"/>
      <c r="DQH42" s="194"/>
      <c r="DQI42" s="194"/>
      <c r="DQJ42" s="194"/>
      <c r="DQK42" s="194"/>
      <c r="DQL42" s="194"/>
      <c r="DQM42" s="194"/>
      <c r="DQN42" s="194"/>
      <c r="DQO42" s="194"/>
      <c r="DQP42" s="194"/>
      <c r="DQQ42" s="194"/>
      <c r="DQR42" s="194"/>
      <c r="DQS42" s="194"/>
      <c r="DQT42" s="194"/>
      <c r="DQU42" s="194"/>
      <c r="DQV42" s="194"/>
      <c r="DQW42" s="194"/>
      <c r="DQX42" s="194"/>
      <c r="DQY42" s="194"/>
      <c r="DQZ42" s="194"/>
      <c r="DRA42" s="194"/>
      <c r="DRB42" s="194"/>
      <c r="DRC42" s="194"/>
      <c r="DRD42" s="194"/>
      <c r="DRE42" s="194"/>
      <c r="DRF42" s="194"/>
      <c r="DRG42" s="194"/>
      <c r="DRH42" s="194"/>
      <c r="DRI42" s="194"/>
      <c r="DRJ42" s="194"/>
      <c r="DRK42" s="194"/>
      <c r="DRL42" s="194"/>
      <c r="DRM42" s="194"/>
      <c r="DRN42" s="194"/>
      <c r="DRO42" s="194"/>
      <c r="DRP42" s="194"/>
      <c r="DRQ42" s="194"/>
      <c r="DRR42" s="194"/>
      <c r="DRS42" s="194"/>
      <c r="DRT42" s="194"/>
      <c r="DRU42" s="194"/>
      <c r="DRV42" s="194"/>
      <c r="DRW42" s="194"/>
      <c r="DRX42" s="194"/>
      <c r="DRY42" s="194"/>
      <c r="DRZ42" s="194"/>
      <c r="DSA42" s="194"/>
      <c r="DSB42" s="194"/>
      <c r="DSC42" s="194"/>
      <c r="DSD42" s="194"/>
      <c r="DSE42" s="194"/>
      <c r="DSF42" s="194"/>
      <c r="DSG42" s="194"/>
      <c r="DSH42" s="194"/>
      <c r="DSI42" s="194"/>
      <c r="DSJ42" s="194"/>
      <c r="DSK42" s="194"/>
      <c r="DSL42" s="194"/>
      <c r="DSM42" s="194"/>
      <c r="DSN42" s="194"/>
      <c r="DSO42" s="194"/>
      <c r="DSP42" s="194"/>
      <c r="DSQ42" s="194"/>
      <c r="DSR42" s="194"/>
      <c r="DSS42" s="194"/>
      <c r="DST42" s="194"/>
      <c r="DSU42" s="194"/>
      <c r="DSV42" s="194"/>
      <c r="DSW42" s="194"/>
      <c r="DSX42" s="194"/>
      <c r="DSY42" s="194"/>
      <c r="DSZ42" s="194"/>
      <c r="DTA42" s="194"/>
      <c r="DTB42" s="194"/>
      <c r="DTC42" s="194"/>
      <c r="DTD42" s="194"/>
      <c r="DTE42" s="194"/>
      <c r="DTF42" s="194"/>
      <c r="DTG42" s="194"/>
      <c r="DTH42" s="194"/>
      <c r="DTI42" s="194"/>
      <c r="DTJ42" s="194"/>
      <c r="DTK42" s="194"/>
      <c r="DTL42" s="194"/>
      <c r="DTM42" s="194"/>
      <c r="DTN42" s="194"/>
      <c r="DTO42" s="194"/>
      <c r="DTP42" s="194"/>
      <c r="DTQ42" s="194"/>
      <c r="DTR42" s="194"/>
      <c r="DTS42" s="194"/>
      <c r="DTT42" s="194"/>
      <c r="DTU42" s="194"/>
      <c r="DTV42" s="194"/>
      <c r="DTW42" s="194"/>
      <c r="DTX42" s="194"/>
      <c r="DTY42" s="194"/>
      <c r="DTZ42" s="194"/>
      <c r="DUA42" s="194"/>
      <c r="DUB42" s="194"/>
      <c r="DUC42" s="194"/>
      <c r="DUD42" s="194"/>
      <c r="DUE42" s="194"/>
      <c r="DUF42" s="194"/>
      <c r="DUG42" s="194"/>
      <c r="DUH42" s="194"/>
      <c r="DUI42" s="194"/>
      <c r="DUJ42" s="194"/>
      <c r="DUK42" s="194"/>
      <c r="DUL42" s="194"/>
      <c r="DUM42" s="194"/>
      <c r="DUN42" s="194"/>
      <c r="DUO42" s="194"/>
      <c r="DUP42" s="194"/>
      <c r="DUQ42" s="194"/>
      <c r="DUR42" s="194"/>
      <c r="DUS42" s="194"/>
      <c r="DUT42" s="194"/>
      <c r="DUU42" s="194"/>
      <c r="DUV42" s="194"/>
      <c r="DUW42" s="194"/>
      <c r="DUX42" s="194"/>
      <c r="DUY42" s="194"/>
      <c r="DUZ42" s="194"/>
      <c r="DVA42" s="194"/>
      <c r="DVB42" s="194"/>
      <c r="DVC42" s="194"/>
      <c r="DVD42" s="194"/>
      <c r="DVE42" s="194"/>
      <c r="DVF42" s="194"/>
      <c r="DVG42" s="194"/>
      <c r="DVH42" s="194"/>
      <c r="DVI42" s="194"/>
      <c r="DVJ42" s="194"/>
      <c r="DVK42" s="194"/>
      <c r="DVL42" s="194"/>
      <c r="DVM42" s="194"/>
      <c r="DVN42" s="194"/>
      <c r="DVO42" s="194"/>
      <c r="DVP42" s="194"/>
      <c r="DVQ42" s="194"/>
      <c r="DVR42" s="194"/>
      <c r="DVS42" s="194"/>
      <c r="DVT42" s="194"/>
      <c r="DVU42" s="194"/>
      <c r="DVV42" s="194"/>
      <c r="DVW42" s="194"/>
      <c r="DVX42" s="194"/>
      <c r="DVY42" s="194"/>
      <c r="DVZ42" s="194"/>
      <c r="DWA42" s="194"/>
      <c r="DWB42" s="194"/>
      <c r="DWC42" s="194"/>
      <c r="DWD42" s="194"/>
      <c r="DWE42" s="194"/>
      <c r="DWF42" s="194"/>
      <c r="DWG42" s="194"/>
      <c r="DWH42" s="194"/>
      <c r="DWI42" s="194"/>
      <c r="DWJ42" s="194"/>
      <c r="DWK42" s="194"/>
      <c r="DWL42" s="194"/>
      <c r="DWM42" s="194"/>
      <c r="DWN42" s="194"/>
      <c r="DWO42" s="194"/>
      <c r="DWP42" s="194"/>
      <c r="DWQ42" s="194"/>
      <c r="DWR42" s="194"/>
      <c r="DWS42" s="194"/>
      <c r="DWT42" s="194"/>
      <c r="DWU42" s="194"/>
      <c r="DWV42" s="194"/>
      <c r="DWW42" s="194"/>
      <c r="DWX42" s="194"/>
      <c r="DWY42" s="194"/>
      <c r="DWZ42" s="194"/>
      <c r="DXA42" s="194"/>
      <c r="DXB42" s="194"/>
      <c r="DXC42" s="194"/>
      <c r="DXD42" s="194"/>
      <c r="DXE42" s="194"/>
      <c r="DXF42" s="194"/>
      <c r="DXG42" s="194"/>
      <c r="DXH42" s="194"/>
      <c r="DXI42" s="194"/>
      <c r="DXJ42" s="194"/>
      <c r="DXK42" s="194"/>
      <c r="DXL42" s="194"/>
      <c r="DXM42" s="194"/>
      <c r="DXN42" s="194"/>
      <c r="DXO42" s="194"/>
      <c r="DXP42" s="194"/>
      <c r="DXQ42" s="194"/>
      <c r="DXR42" s="194"/>
      <c r="DXS42" s="194"/>
      <c r="DXT42" s="194"/>
      <c r="DXU42" s="194"/>
      <c r="DXV42" s="194"/>
      <c r="DXW42" s="194"/>
      <c r="DXX42" s="194"/>
      <c r="DXY42" s="194"/>
      <c r="DXZ42" s="194"/>
      <c r="DYA42" s="194"/>
      <c r="DYB42" s="194"/>
      <c r="DYC42" s="194"/>
      <c r="DYD42" s="194"/>
      <c r="DYE42" s="194"/>
      <c r="DYF42" s="194"/>
      <c r="DYG42" s="194"/>
      <c r="DYH42" s="194"/>
      <c r="DYI42" s="194"/>
      <c r="DYJ42" s="194"/>
      <c r="DYK42" s="194"/>
      <c r="DYL42" s="194"/>
      <c r="DYM42" s="194"/>
      <c r="DYN42" s="194"/>
      <c r="DYO42" s="194"/>
      <c r="DYP42" s="194"/>
      <c r="DYQ42" s="194"/>
      <c r="DYR42" s="194"/>
      <c r="DYS42" s="194"/>
      <c r="DYT42" s="194"/>
      <c r="DYU42" s="194"/>
      <c r="DYV42" s="194"/>
      <c r="DYW42" s="194"/>
      <c r="DYX42" s="194"/>
      <c r="DYY42" s="194"/>
      <c r="DYZ42" s="194"/>
      <c r="DZA42" s="194"/>
      <c r="DZB42" s="194"/>
      <c r="DZC42" s="194"/>
      <c r="DZD42" s="194"/>
      <c r="DZE42" s="194"/>
      <c r="DZF42" s="194"/>
      <c r="DZG42" s="194"/>
      <c r="DZH42" s="194"/>
      <c r="DZI42" s="194"/>
      <c r="DZJ42" s="194"/>
      <c r="DZK42" s="194"/>
      <c r="DZL42" s="194"/>
      <c r="DZM42" s="194"/>
      <c r="DZN42" s="194"/>
      <c r="DZO42" s="194"/>
      <c r="DZP42" s="194"/>
      <c r="DZQ42" s="194"/>
      <c r="DZR42" s="194"/>
      <c r="DZS42" s="194"/>
      <c r="DZT42" s="194"/>
      <c r="DZU42" s="194"/>
      <c r="DZV42" s="194"/>
      <c r="DZW42" s="194"/>
      <c r="DZX42" s="194"/>
      <c r="DZY42" s="194"/>
      <c r="DZZ42" s="194"/>
      <c r="EAA42" s="194"/>
      <c r="EAB42" s="194"/>
      <c r="EAC42" s="194"/>
      <c r="EAD42" s="194"/>
      <c r="EAE42" s="194"/>
      <c r="EAF42" s="194"/>
      <c r="EAG42" s="194"/>
      <c r="EAH42" s="194"/>
      <c r="EAI42" s="194"/>
      <c r="EAJ42" s="194"/>
      <c r="EAK42" s="194"/>
      <c r="EAL42" s="194"/>
      <c r="EAM42" s="194"/>
      <c r="EAN42" s="194"/>
      <c r="EAO42" s="194"/>
      <c r="EAP42" s="194"/>
      <c r="EAQ42" s="194"/>
      <c r="EAR42" s="194"/>
      <c r="EAS42" s="194"/>
      <c r="EAT42" s="194"/>
      <c r="EAU42" s="194"/>
      <c r="EAV42" s="194"/>
      <c r="EAW42" s="194"/>
      <c r="EAX42" s="194"/>
      <c r="EAY42" s="194"/>
      <c r="EAZ42" s="194"/>
      <c r="EBA42" s="194"/>
      <c r="EBB42" s="194"/>
      <c r="EBC42" s="194"/>
      <c r="EBD42" s="194"/>
      <c r="EBE42" s="194"/>
      <c r="EBF42" s="194"/>
      <c r="EBG42" s="194"/>
      <c r="EBH42" s="194"/>
      <c r="EBI42" s="194"/>
      <c r="EBJ42" s="194"/>
      <c r="EBK42" s="194"/>
      <c r="EBL42" s="194"/>
      <c r="EBM42" s="194"/>
      <c r="EBN42" s="194"/>
      <c r="EBO42" s="194"/>
      <c r="EBP42" s="194"/>
      <c r="EBQ42" s="194"/>
      <c r="EBR42" s="194"/>
      <c r="EBS42" s="194"/>
      <c r="EBT42" s="194"/>
      <c r="EBU42" s="194"/>
      <c r="EBV42" s="194"/>
      <c r="EBW42" s="194"/>
      <c r="EBX42" s="194"/>
      <c r="EBY42" s="194"/>
      <c r="EBZ42" s="194"/>
      <c r="ECA42" s="194"/>
      <c r="ECB42" s="194"/>
      <c r="ECC42" s="194"/>
      <c r="ECD42" s="194"/>
      <c r="ECE42" s="194"/>
      <c r="ECF42" s="194"/>
      <c r="ECG42" s="194"/>
      <c r="ECH42" s="194"/>
      <c r="ECI42" s="194"/>
      <c r="ECJ42" s="194"/>
      <c r="ECK42" s="194"/>
      <c r="ECL42" s="194"/>
      <c r="ECM42" s="194"/>
      <c r="ECN42" s="194"/>
      <c r="ECO42" s="194"/>
      <c r="ECP42" s="194"/>
      <c r="ECQ42" s="194"/>
      <c r="ECR42" s="194"/>
      <c r="ECS42" s="194"/>
      <c r="ECT42" s="194"/>
      <c r="ECU42" s="194"/>
      <c r="ECV42" s="194"/>
      <c r="ECW42" s="194"/>
      <c r="ECX42" s="194"/>
      <c r="ECY42" s="194"/>
      <c r="ECZ42" s="194"/>
      <c r="EDA42" s="194"/>
      <c r="EDB42" s="194"/>
      <c r="EDC42" s="194"/>
      <c r="EDD42" s="194"/>
      <c r="EDE42" s="194"/>
      <c r="EDF42" s="194"/>
      <c r="EDG42" s="194"/>
      <c r="EDH42" s="194"/>
      <c r="EDI42" s="194"/>
      <c r="EDJ42" s="194"/>
      <c r="EDK42" s="194"/>
      <c r="EDL42" s="194"/>
      <c r="EDM42" s="194"/>
      <c r="EDN42" s="194"/>
      <c r="EDO42" s="194"/>
      <c r="EDP42" s="194"/>
      <c r="EDQ42" s="194"/>
      <c r="EDR42" s="194"/>
      <c r="EDS42" s="194"/>
      <c r="EDT42" s="194"/>
      <c r="EDU42" s="194"/>
      <c r="EDV42" s="194"/>
      <c r="EDW42" s="194"/>
      <c r="EDX42" s="194"/>
      <c r="EDY42" s="194"/>
      <c r="EDZ42" s="194"/>
      <c r="EEA42" s="194"/>
      <c r="EEB42" s="194"/>
      <c r="EEC42" s="194"/>
      <c r="EED42" s="194"/>
      <c r="EEE42" s="194"/>
      <c r="EEF42" s="194"/>
      <c r="EEG42" s="194"/>
      <c r="EEH42" s="194"/>
      <c r="EEI42" s="194"/>
      <c r="EEJ42" s="194"/>
      <c r="EEK42" s="194"/>
      <c r="EEL42" s="194"/>
      <c r="EEM42" s="194"/>
      <c r="EEN42" s="194"/>
      <c r="EEO42" s="194"/>
      <c r="EEP42" s="194"/>
      <c r="EEQ42" s="194"/>
      <c r="EER42" s="194"/>
      <c r="EES42" s="194"/>
      <c r="EET42" s="194"/>
      <c r="EEU42" s="194"/>
      <c r="EEV42" s="194"/>
      <c r="EEW42" s="194"/>
      <c r="EEX42" s="194"/>
      <c r="EEY42" s="194"/>
      <c r="EEZ42" s="194"/>
      <c r="EFA42" s="194"/>
      <c r="EFB42" s="194"/>
      <c r="EFC42" s="194"/>
      <c r="EFD42" s="194"/>
      <c r="EFE42" s="194"/>
      <c r="EFF42" s="194"/>
      <c r="EFG42" s="194"/>
      <c r="EFH42" s="194"/>
      <c r="EFI42" s="194"/>
      <c r="EFJ42" s="194"/>
      <c r="EFK42" s="194"/>
      <c r="EFL42" s="194"/>
      <c r="EFM42" s="194"/>
      <c r="EFN42" s="194"/>
      <c r="EFO42" s="194"/>
      <c r="EFP42" s="194"/>
      <c r="EFQ42" s="194"/>
      <c r="EFR42" s="194"/>
      <c r="EFS42" s="194"/>
      <c r="EFT42" s="194"/>
      <c r="EFU42" s="194"/>
      <c r="EFV42" s="194"/>
      <c r="EFW42" s="194"/>
      <c r="EFX42" s="194"/>
      <c r="EFY42" s="194"/>
      <c r="EFZ42" s="194"/>
      <c r="EGA42" s="194"/>
      <c r="EGB42" s="194"/>
      <c r="EGC42" s="194"/>
      <c r="EGD42" s="194"/>
      <c r="EGE42" s="194"/>
      <c r="EGF42" s="194"/>
      <c r="EGG42" s="194"/>
      <c r="EGH42" s="194"/>
      <c r="EGI42" s="194"/>
      <c r="EGJ42" s="194"/>
      <c r="EGK42" s="194"/>
      <c r="EGL42" s="194"/>
      <c r="EGM42" s="194"/>
      <c r="EGN42" s="194"/>
      <c r="EGO42" s="194"/>
      <c r="EGP42" s="194"/>
      <c r="EGQ42" s="194"/>
      <c r="EGR42" s="194"/>
      <c r="EGS42" s="194"/>
      <c r="EGT42" s="194"/>
      <c r="EGU42" s="194"/>
      <c r="EGV42" s="194"/>
      <c r="EGW42" s="194"/>
      <c r="EGX42" s="194"/>
      <c r="EGY42" s="194"/>
      <c r="EGZ42" s="194"/>
      <c r="EHA42" s="194"/>
      <c r="EHB42" s="194"/>
      <c r="EHC42" s="194"/>
      <c r="EHD42" s="194"/>
      <c r="EHE42" s="194"/>
      <c r="EHF42" s="194"/>
      <c r="EHG42" s="194"/>
      <c r="EHH42" s="194"/>
      <c r="EHI42" s="194"/>
      <c r="EHJ42" s="194"/>
      <c r="EHK42" s="194"/>
      <c r="EHL42" s="194"/>
      <c r="EHM42" s="194"/>
      <c r="EHN42" s="194"/>
      <c r="EHO42" s="194"/>
      <c r="EHP42" s="194"/>
      <c r="EHQ42" s="194"/>
      <c r="EHR42" s="194"/>
      <c r="EHS42" s="194"/>
      <c r="EHT42" s="194"/>
      <c r="EHU42" s="194"/>
      <c r="EHV42" s="194"/>
      <c r="EHW42" s="194"/>
      <c r="EHX42" s="194"/>
      <c r="EHY42" s="194"/>
      <c r="EHZ42" s="194"/>
      <c r="EIA42" s="194"/>
      <c r="EIB42" s="194"/>
      <c r="EIC42" s="194"/>
      <c r="EID42" s="194"/>
      <c r="EIE42" s="194"/>
      <c r="EIF42" s="194"/>
      <c r="EIG42" s="194"/>
      <c r="EIH42" s="194"/>
      <c r="EII42" s="194"/>
      <c r="EIJ42" s="194"/>
      <c r="EIK42" s="194"/>
      <c r="EIL42" s="194"/>
      <c r="EIM42" s="194"/>
      <c r="EIN42" s="194"/>
      <c r="EIO42" s="194"/>
      <c r="EIP42" s="194"/>
      <c r="EIQ42" s="194"/>
      <c r="EIR42" s="194"/>
      <c r="EIS42" s="194"/>
      <c r="EIT42" s="194"/>
      <c r="EIU42" s="194"/>
      <c r="EIV42" s="194"/>
      <c r="EIW42" s="194"/>
      <c r="EIX42" s="194"/>
      <c r="EIY42" s="194"/>
      <c r="EIZ42" s="194"/>
      <c r="EJA42" s="194"/>
      <c r="EJB42" s="194"/>
      <c r="EJC42" s="194"/>
      <c r="EJD42" s="194"/>
      <c r="EJE42" s="194"/>
      <c r="EJF42" s="194"/>
      <c r="EJG42" s="194"/>
      <c r="EJH42" s="194"/>
      <c r="EJI42" s="194"/>
      <c r="EJJ42" s="194"/>
      <c r="EJK42" s="194"/>
      <c r="EJL42" s="194"/>
      <c r="EJM42" s="194"/>
      <c r="EJN42" s="194"/>
      <c r="EJO42" s="194"/>
      <c r="EJP42" s="194"/>
      <c r="EJQ42" s="194"/>
      <c r="EJR42" s="194"/>
      <c r="EJS42" s="194"/>
      <c r="EJT42" s="194"/>
      <c r="EJU42" s="194"/>
      <c r="EJV42" s="194"/>
      <c r="EJW42" s="194"/>
      <c r="EJX42" s="194"/>
      <c r="EJY42" s="194"/>
      <c r="EJZ42" s="194"/>
      <c r="EKA42" s="194"/>
      <c r="EKB42" s="194"/>
      <c r="EKC42" s="194"/>
      <c r="EKD42" s="194"/>
      <c r="EKE42" s="194"/>
      <c r="EKF42" s="194"/>
      <c r="EKG42" s="194"/>
      <c r="EKH42" s="194"/>
      <c r="EKI42" s="194"/>
      <c r="EKJ42" s="194"/>
      <c r="EKK42" s="194"/>
      <c r="EKL42" s="194"/>
      <c r="EKM42" s="194"/>
      <c r="EKN42" s="194"/>
      <c r="EKO42" s="194"/>
      <c r="EKP42" s="194"/>
      <c r="EKQ42" s="194"/>
      <c r="EKR42" s="194"/>
      <c r="EKS42" s="194"/>
      <c r="EKT42" s="194"/>
      <c r="EKU42" s="194"/>
      <c r="EKV42" s="194"/>
      <c r="EKW42" s="194"/>
      <c r="EKX42" s="194"/>
      <c r="EKY42" s="194"/>
      <c r="EKZ42" s="194"/>
      <c r="ELA42" s="194"/>
      <c r="ELB42" s="194"/>
      <c r="ELC42" s="194"/>
      <c r="ELD42" s="194"/>
      <c r="ELE42" s="194"/>
      <c r="ELF42" s="194"/>
      <c r="ELG42" s="194"/>
      <c r="ELH42" s="194"/>
      <c r="ELI42" s="194"/>
      <c r="ELJ42" s="194"/>
      <c r="ELK42" s="194"/>
      <c r="ELL42" s="194"/>
      <c r="ELM42" s="194"/>
      <c r="ELN42" s="194"/>
      <c r="ELO42" s="194"/>
      <c r="ELP42" s="194"/>
      <c r="ELQ42" s="194"/>
      <c r="ELR42" s="194"/>
      <c r="ELS42" s="194"/>
      <c r="ELT42" s="194"/>
      <c r="ELU42" s="194"/>
      <c r="ELV42" s="194"/>
      <c r="ELW42" s="194"/>
      <c r="ELX42" s="194"/>
      <c r="ELY42" s="194"/>
      <c r="ELZ42" s="194"/>
      <c r="EMA42" s="194"/>
      <c r="EMB42" s="194"/>
      <c r="EMC42" s="194"/>
      <c r="EMD42" s="194"/>
      <c r="EME42" s="194"/>
      <c r="EMF42" s="194"/>
      <c r="EMG42" s="194"/>
      <c r="EMH42" s="194"/>
      <c r="EMI42" s="194"/>
      <c r="EMJ42" s="194"/>
      <c r="EMK42" s="194"/>
      <c r="EML42" s="194"/>
      <c r="EMM42" s="194"/>
      <c r="EMN42" s="194"/>
      <c r="EMO42" s="194"/>
      <c r="EMP42" s="194"/>
      <c r="EMQ42" s="194"/>
      <c r="EMR42" s="194"/>
      <c r="EMS42" s="194"/>
      <c r="EMT42" s="194"/>
      <c r="EMU42" s="194"/>
      <c r="EMV42" s="194"/>
      <c r="EMW42" s="194"/>
      <c r="EMX42" s="194"/>
      <c r="EMY42" s="194"/>
      <c r="EMZ42" s="194"/>
      <c r="ENA42" s="194"/>
      <c r="ENB42" s="194"/>
      <c r="ENC42" s="194"/>
      <c r="END42" s="194"/>
      <c r="ENE42" s="194"/>
      <c r="ENF42" s="194"/>
      <c r="ENG42" s="194"/>
      <c r="ENH42" s="194"/>
      <c r="ENI42" s="194"/>
      <c r="ENJ42" s="194"/>
      <c r="ENK42" s="194"/>
      <c r="ENL42" s="194"/>
      <c r="ENM42" s="194"/>
      <c r="ENN42" s="194"/>
      <c r="ENO42" s="194"/>
      <c r="ENP42" s="194"/>
      <c r="ENQ42" s="194"/>
      <c r="ENR42" s="194"/>
      <c r="ENS42" s="194"/>
      <c r="ENT42" s="194"/>
      <c r="ENU42" s="194"/>
      <c r="ENV42" s="194"/>
      <c r="ENW42" s="194"/>
      <c r="ENX42" s="194"/>
      <c r="ENY42" s="194"/>
      <c r="ENZ42" s="194"/>
      <c r="EOA42" s="194"/>
      <c r="EOB42" s="194"/>
      <c r="EOC42" s="194"/>
      <c r="EOD42" s="194"/>
      <c r="EOE42" s="194"/>
      <c r="EOF42" s="194"/>
      <c r="EOG42" s="194"/>
      <c r="EOH42" s="194"/>
      <c r="EOI42" s="194"/>
      <c r="EOJ42" s="194"/>
      <c r="EOK42" s="194"/>
      <c r="EOL42" s="194"/>
      <c r="EOM42" s="194"/>
      <c r="EON42" s="194"/>
      <c r="EOO42" s="194"/>
      <c r="EOP42" s="194"/>
      <c r="EOQ42" s="194"/>
      <c r="EOR42" s="194"/>
      <c r="EOS42" s="194"/>
      <c r="EOT42" s="194"/>
      <c r="EOU42" s="194"/>
      <c r="EOV42" s="194"/>
      <c r="EOW42" s="194"/>
      <c r="EOX42" s="194"/>
      <c r="EOY42" s="194"/>
      <c r="EOZ42" s="194"/>
      <c r="EPA42" s="194"/>
      <c r="EPB42" s="194"/>
      <c r="EPC42" s="194"/>
      <c r="EPD42" s="194"/>
      <c r="EPE42" s="194"/>
      <c r="EPF42" s="194"/>
      <c r="EPG42" s="194"/>
      <c r="EPH42" s="194"/>
      <c r="EPI42" s="194"/>
      <c r="EPJ42" s="194"/>
      <c r="EPK42" s="194"/>
      <c r="EPL42" s="194"/>
      <c r="EPM42" s="194"/>
      <c r="EPN42" s="194"/>
      <c r="EPO42" s="194"/>
      <c r="EPP42" s="194"/>
      <c r="EPQ42" s="194"/>
      <c r="EPR42" s="194"/>
      <c r="EPS42" s="194"/>
      <c r="EPT42" s="194"/>
      <c r="EPU42" s="194"/>
      <c r="EPV42" s="194"/>
      <c r="EPW42" s="194"/>
      <c r="EPX42" s="194"/>
      <c r="EPY42" s="194"/>
      <c r="EPZ42" s="194"/>
      <c r="EQA42" s="194"/>
      <c r="EQB42" s="194"/>
      <c r="EQC42" s="194"/>
      <c r="EQD42" s="194"/>
      <c r="EQE42" s="194"/>
      <c r="EQF42" s="194"/>
      <c r="EQG42" s="194"/>
      <c r="EQH42" s="194"/>
      <c r="EQI42" s="194"/>
      <c r="EQJ42" s="194"/>
      <c r="EQK42" s="194"/>
      <c r="EQL42" s="194"/>
      <c r="EQM42" s="194"/>
      <c r="EQN42" s="194"/>
      <c r="EQO42" s="194"/>
      <c r="EQP42" s="194"/>
      <c r="EQQ42" s="194"/>
      <c r="EQR42" s="194"/>
      <c r="EQS42" s="194"/>
      <c r="EQT42" s="194"/>
      <c r="EQU42" s="194"/>
      <c r="EQV42" s="194"/>
      <c r="EQW42" s="194"/>
      <c r="EQX42" s="194"/>
      <c r="EQY42" s="194"/>
      <c r="EQZ42" s="194"/>
      <c r="ERA42" s="194"/>
      <c r="ERB42" s="194"/>
      <c r="ERC42" s="194"/>
      <c r="ERD42" s="194"/>
      <c r="ERE42" s="194"/>
      <c r="ERF42" s="194"/>
      <c r="ERG42" s="194"/>
      <c r="ERH42" s="194"/>
      <c r="ERI42" s="194"/>
      <c r="ERJ42" s="194"/>
      <c r="ERK42" s="194"/>
      <c r="ERL42" s="194"/>
      <c r="ERM42" s="194"/>
      <c r="ERN42" s="194"/>
      <c r="ERO42" s="194"/>
      <c r="ERP42" s="194"/>
      <c r="ERQ42" s="194"/>
      <c r="ERR42" s="194"/>
      <c r="ERS42" s="194"/>
      <c r="ERT42" s="194"/>
      <c r="ERU42" s="194"/>
      <c r="ERV42" s="194"/>
      <c r="ERW42" s="194"/>
      <c r="ERX42" s="194"/>
      <c r="ERY42" s="194"/>
      <c r="ERZ42" s="194"/>
      <c r="ESA42" s="194"/>
      <c r="ESB42" s="194"/>
      <c r="ESC42" s="194"/>
      <c r="ESD42" s="194"/>
      <c r="ESE42" s="194"/>
      <c r="ESF42" s="194"/>
      <c r="ESG42" s="194"/>
      <c r="ESH42" s="194"/>
      <c r="ESI42" s="194"/>
      <c r="ESJ42" s="194"/>
      <c r="ESK42" s="194"/>
      <c r="ESL42" s="194"/>
      <c r="ESM42" s="194"/>
      <c r="ESN42" s="194"/>
      <c r="ESO42" s="194"/>
      <c r="ESP42" s="194"/>
      <c r="ESQ42" s="194"/>
      <c r="ESR42" s="194"/>
      <c r="ESS42" s="194"/>
      <c r="EST42" s="194"/>
      <c r="ESU42" s="194"/>
      <c r="ESV42" s="194"/>
      <c r="ESW42" s="194"/>
      <c r="ESX42" s="194"/>
      <c r="ESY42" s="194"/>
      <c r="ESZ42" s="194"/>
      <c r="ETA42" s="194"/>
      <c r="ETB42" s="194"/>
      <c r="ETC42" s="194"/>
      <c r="ETD42" s="194"/>
      <c r="ETE42" s="194"/>
      <c r="ETF42" s="194"/>
      <c r="ETG42" s="194"/>
      <c r="ETH42" s="194"/>
      <c r="ETI42" s="194"/>
      <c r="ETJ42" s="194"/>
      <c r="ETK42" s="194"/>
      <c r="ETL42" s="194"/>
      <c r="ETM42" s="194"/>
      <c r="ETN42" s="194"/>
      <c r="ETO42" s="194"/>
      <c r="ETP42" s="194"/>
      <c r="ETQ42" s="194"/>
      <c r="ETR42" s="194"/>
      <c r="ETS42" s="194"/>
      <c r="ETT42" s="194"/>
      <c r="ETU42" s="194"/>
      <c r="ETV42" s="194"/>
      <c r="ETW42" s="194"/>
      <c r="ETX42" s="194"/>
      <c r="ETY42" s="194"/>
      <c r="ETZ42" s="194"/>
      <c r="EUA42" s="194"/>
      <c r="EUB42" s="194"/>
      <c r="EUC42" s="194"/>
      <c r="EUD42" s="194"/>
      <c r="EUE42" s="194"/>
      <c r="EUF42" s="194"/>
      <c r="EUG42" s="194"/>
      <c r="EUH42" s="194"/>
      <c r="EUI42" s="194"/>
      <c r="EUJ42" s="194"/>
      <c r="EUK42" s="194"/>
      <c r="EUL42" s="194"/>
      <c r="EUM42" s="194"/>
      <c r="EUN42" s="194"/>
      <c r="EUO42" s="194"/>
      <c r="EUP42" s="194"/>
      <c r="EUQ42" s="194"/>
      <c r="EUR42" s="194"/>
      <c r="EUS42" s="194"/>
      <c r="EUT42" s="194"/>
      <c r="EUU42" s="194"/>
      <c r="EUV42" s="194"/>
      <c r="EUW42" s="194"/>
      <c r="EUX42" s="194"/>
      <c r="EUY42" s="194"/>
      <c r="EUZ42" s="194"/>
      <c r="EVA42" s="194"/>
      <c r="EVB42" s="194"/>
      <c r="EVC42" s="194"/>
      <c r="EVD42" s="194"/>
      <c r="EVE42" s="194"/>
      <c r="EVF42" s="194"/>
      <c r="EVG42" s="194"/>
      <c r="EVH42" s="194"/>
      <c r="EVI42" s="194"/>
      <c r="EVJ42" s="194"/>
      <c r="EVK42" s="194"/>
      <c r="EVL42" s="194"/>
      <c r="EVM42" s="194"/>
      <c r="EVN42" s="194"/>
      <c r="EVO42" s="194"/>
      <c r="EVP42" s="194"/>
      <c r="EVQ42" s="194"/>
      <c r="EVR42" s="194"/>
      <c r="EVS42" s="194"/>
      <c r="EVT42" s="194"/>
      <c r="EVU42" s="194"/>
      <c r="EVV42" s="194"/>
      <c r="EVW42" s="194"/>
      <c r="EVX42" s="194"/>
      <c r="EVY42" s="194"/>
      <c r="EVZ42" s="194"/>
      <c r="EWA42" s="194"/>
      <c r="EWB42" s="194"/>
      <c r="EWC42" s="194"/>
      <c r="EWD42" s="194"/>
      <c r="EWE42" s="194"/>
      <c r="EWF42" s="194"/>
      <c r="EWG42" s="194"/>
      <c r="EWH42" s="194"/>
      <c r="EWI42" s="194"/>
      <c r="EWJ42" s="194"/>
      <c r="EWK42" s="194"/>
      <c r="EWL42" s="194"/>
      <c r="EWM42" s="194"/>
      <c r="EWN42" s="194"/>
      <c r="EWO42" s="194"/>
      <c r="EWP42" s="194"/>
      <c r="EWQ42" s="194"/>
      <c r="EWR42" s="194"/>
      <c r="EWS42" s="194"/>
      <c r="EWT42" s="194"/>
      <c r="EWU42" s="194"/>
      <c r="EWV42" s="194"/>
      <c r="EWW42" s="194"/>
      <c r="EWX42" s="194"/>
      <c r="EWY42" s="194"/>
      <c r="EWZ42" s="194"/>
      <c r="EXA42" s="194"/>
      <c r="EXB42" s="194"/>
      <c r="EXC42" s="194"/>
      <c r="EXD42" s="194"/>
      <c r="EXE42" s="194"/>
      <c r="EXF42" s="194"/>
      <c r="EXG42" s="194"/>
      <c r="EXH42" s="194"/>
      <c r="EXI42" s="194"/>
      <c r="EXJ42" s="194"/>
      <c r="EXK42" s="194"/>
      <c r="EXL42" s="194"/>
      <c r="EXM42" s="194"/>
      <c r="EXN42" s="194"/>
      <c r="EXO42" s="194"/>
      <c r="EXP42" s="194"/>
      <c r="EXQ42" s="194"/>
      <c r="EXR42" s="194"/>
      <c r="EXS42" s="194"/>
      <c r="EXT42" s="194"/>
      <c r="EXU42" s="194"/>
      <c r="EXV42" s="194"/>
      <c r="EXW42" s="194"/>
      <c r="EXX42" s="194"/>
      <c r="EXY42" s="194"/>
      <c r="EXZ42" s="194"/>
      <c r="EYA42" s="194"/>
      <c r="EYB42" s="194"/>
      <c r="EYC42" s="194"/>
      <c r="EYD42" s="194"/>
      <c r="EYE42" s="194"/>
      <c r="EYF42" s="194"/>
      <c r="EYG42" s="194"/>
      <c r="EYH42" s="194"/>
      <c r="EYI42" s="194"/>
      <c r="EYJ42" s="194"/>
      <c r="EYK42" s="194"/>
      <c r="EYL42" s="194"/>
      <c r="EYM42" s="194"/>
      <c r="EYN42" s="194"/>
      <c r="EYO42" s="194"/>
      <c r="EYP42" s="194"/>
      <c r="EYQ42" s="194"/>
      <c r="EYR42" s="194"/>
      <c r="EYS42" s="194"/>
      <c r="EYT42" s="194"/>
      <c r="EYU42" s="194"/>
      <c r="EYV42" s="194"/>
      <c r="EYW42" s="194"/>
      <c r="EYX42" s="194"/>
      <c r="EYY42" s="194"/>
      <c r="EYZ42" s="194"/>
      <c r="EZA42" s="194"/>
      <c r="EZB42" s="194"/>
      <c r="EZC42" s="194"/>
      <c r="EZD42" s="194"/>
      <c r="EZE42" s="194"/>
      <c r="EZF42" s="194"/>
      <c r="EZG42" s="194"/>
      <c r="EZH42" s="194"/>
      <c r="EZI42" s="194"/>
      <c r="EZJ42" s="194"/>
      <c r="EZK42" s="194"/>
      <c r="EZL42" s="194"/>
      <c r="EZM42" s="194"/>
      <c r="EZN42" s="194"/>
      <c r="EZO42" s="194"/>
      <c r="EZP42" s="194"/>
      <c r="EZQ42" s="194"/>
      <c r="EZR42" s="194"/>
      <c r="EZS42" s="194"/>
      <c r="EZT42" s="194"/>
      <c r="EZU42" s="194"/>
      <c r="EZV42" s="194"/>
      <c r="EZW42" s="194"/>
      <c r="EZX42" s="194"/>
      <c r="EZY42" s="194"/>
      <c r="EZZ42" s="194"/>
      <c r="FAA42" s="194"/>
      <c r="FAB42" s="194"/>
      <c r="FAC42" s="194"/>
      <c r="FAD42" s="194"/>
      <c r="FAE42" s="194"/>
      <c r="FAF42" s="194"/>
      <c r="FAG42" s="194"/>
      <c r="FAH42" s="194"/>
      <c r="FAI42" s="194"/>
      <c r="FAJ42" s="194"/>
      <c r="FAK42" s="194"/>
      <c r="FAL42" s="194"/>
      <c r="FAM42" s="194"/>
      <c r="FAN42" s="194"/>
      <c r="FAO42" s="194"/>
      <c r="FAP42" s="194"/>
      <c r="FAQ42" s="194"/>
      <c r="FAR42" s="194"/>
      <c r="FAS42" s="194"/>
      <c r="FAT42" s="194"/>
      <c r="FAU42" s="194"/>
      <c r="FAV42" s="194"/>
      <c r="FAW42" s="194"/>
      <c r="FAX42" s="194"/>
      <c r="FAY42" s="194"/>
      <c r="FAZ42" s="194"/>
      <c r="FBA42" s="194"/>
      <c r="FBB42" s="194"/>
      <c r="FBC42" s="194"/>
      <c r="FBD42" s="194"/>
      <c r="FBE42" s="194"/>
      <c r="FBF42" s="194"/>
      <c r="FBG42" s="194"/>
      <c r="FBH42" s="194"/>
      <c r="FBI42" s="194"/>
      <c r="FBJ42" s="194"/>
      <c r="FBK42" s="194"/>
      <c r="FBL42" s="194"/>
      <c r="FBM42" s="194"/>
      <c r="FBN42" s="194"/>
      <c r="FBO42" s="194"/>
      <c r="FBP42" s="194"/>
      <c r="FBQ42" s="194"/>
      <c r="FBR42" s="194"/>
      <c r="FBS42" s="194"/>
      <c r="FBT42" s="194"/>
      <c r="FBU42" s="194"/>
      <c r="FBV42" s="194"/>
      <c r="FBW42" s="194"/>
      <c r="FBX42" s="194"/>
      <c r="FBY42" s="194"/>
      <c r="FBZ42" s="194"/>
      <c r="FCA42" s="194"/>
      <c r="FCB42" s="194"/>
      <c r="FCC42" s="194"/>
      <c r="FCD42" s="194"/>
      <c r="FCE42" s="194"/>
      <c r="FCF42" s="194"/>
      <c r="FCG42" s="194"/>
      <c r="FCH42" s="194"/>
      <c r="FCI42" s="194"/>
      <c r="FCJ42" s="194"/>
      <c r="FCK42" s="194"/>
      <c r="FCL42" s="194"/>
      <c r="FCM42" s="194"/>
      <c r="FCN42" s="194"/>
      <c r="FCO42" s="194"/>
      <c r="FCP42" s="194"/>
      <c r="FCQ42" s="194"/>
      <c r="FCR42" s="194"/>
      <c r="FCS42" s="194"/>
      <c r="FCT42" s="194"/>
      <c r="FCU42" s="194"/>
      <c r="FCV42" s="194"/>
      <c r="FCW42" s="194"/>
      <c r="FCX42" s="194"/>
      <c r="FCY42" s="194"/>
      <c r="FCZ42" s="194"/>
      <c r="FDA42" s="194"/>
      <c r="FDB42" s="194"/>
      <c r="FDC42" s="194"/>
      <c r="FDD42" s="194"/>
      <c r="FDE42" s="194"/>
      <c r="FDF42" s="194"/>
      <c r="FDG42" s="194"/>
      <c r="FDH42" s="194"/>
      <c r="FDI42" s="194"/>
      <c r="FDJ42" s="194"/>
      <c r="FDK42" s="194"/>
      <c r="FDL42" s="194"/>
      <c r="FDM42" s="194"/>
      <c r="FDN42" s="194"/>
      <c r="FDO42" s="194"/>
      <c r="FDP42" s="194"/>
      <c r="FDQ42" s="194"/>
      <c r="FDR42" s="194"/>
      <c r="FDS42" s="194"/>
      <c r="FDT42" s="194"/>
      <c r="FDU42" s="194"/>
      <c r="FDV42" s="194"/>
      <c r="FDW42" s="194"/>
      <c r="FDX42" s="194"/>
      <c r="FDY42" s="194"/>
      <c r="FDZ42" s="194"/>
      <c r="FEA42" s="194"/>
      <c r="FEB42" s="194"/>
      <c r="FEC42" s="194"/>
      <c r="FED42" s="194"/>
      <c r="FEE42" s="194"/>
      <c r="FEF42" s="194"/>
      <c r="FEG42" s="194"/>
      <c r="FEH42" s="194"/>
      <c r="FEI42" s="194"/>
      <c r="FEJ42" s="194"/>
      <c r="FEK42" s="194"/>
      <c r="FEL42" s="194"/>
      <c r="FEM42" s="194"/>
      <c r="FEN42" s="194"/>
      <c r="FEO42" s="194"/>
      <c r="FEP42" s="194"/>
      <c r="FEQ42" s="194"/>
      <c r="FER42" s="194"/>
      <c r="FES42" s="194"/>
      <c r="FET42" s="194"/>
      <c r="FEU42" s="194"/>
      <c r="FEV42" s="194"/>
      <c r="FEW42" s="194"/>
      <c r="FEX42" s="194"/>
      <c r="FEY42" s="194"/>
      <c r="FEZ42" s="194"/>
      <c r="FFA42" s="194"/>
      <c r="FFB42" s="194"/>
      <c r="FFC42" s="194"/>
      <c r="FFD42" s="194"/>
      <c r="FFE42" s="194"/>
      <c r="FFF42" s="194"/>
      <c r="FFG42" s="194"/>
      <c r="FFH42" s="194"/>
      <c r="FFI42" s="194"/>
      <c r="FFJ42" s="194"/>
      <c r="FFK42" s="194"/>
      <c r="FFL42" s="194"/>
      <c r="FFM42" s="194"/>
      <c r="FFN42" s="194"/>
      <c r="FFO42" s="194"/>
      <c r="FFP42" s="194"/>
      <c r="FFQ42" s="194"/>
      <c r="FFR42" s="194"/>
      <c r="FFS42" s="194"/>
      <c r="FFT42" s="194"/>
      <c r="FFU42" s="194"/>
      <c r="FFV42" s="194"/>
      <c r="FFW42" s="194"/>
      <c r="FFX42" s="194"/>
      <c r="FFY42" s="194"/>
      <c r="FFZ42" s="194"/>
      <c r="FGA42" s="194"/>
      <c r="FGB42" s="194"/>
      <c r="FGC42" s="194"/>
      <c r="FGD42" s="194"/>
      <c r="FGE42" s="194"/>
      <c r="FGF42" s="194"/>
      <c r="FGG42" s="194"/>
      <c r="FGH42" s="194"/>
      <c r="FGI42" s="194"/>
      <c r="FGJ42" s="194"/>
      <c r="FGK42" s="194"/>
      <c r="FGL42" s="194"/>
      <c r="FGM42" s="194"/>
      <c r="FGN42" s="194"/>
      <c r="FGO42" s="194"/>
      <c r="FGP42" s="194"/>
      <c r="FGQ42" s="194"/>
      <c r="FGR42" s="194"/>
      <c r="FGS42" s="194"/>
      <c r="FGT42" s="194"/>
      <c r="FGU42" s="194"/>
      <c r="FGV42" s="194"/>
      <c r="FGW42" s="194"/>
      <c r="FGX42" s="194"/>
      <c r="FGY42" s="194"/>
      <c r="FGZ42" s="194"/>
      <c r="FHA42" s="194"/>
      <c r="FHB42" s="194"/>
      <c r="FHC42" s="194"/>
      <c r="FHD42" s="194"/>
      <c r="FHE42" s="194"/>
      <c r="FHF42" s="194"/>
      <c r="FHG42" s="194"/>
      <c r="FHH42" s="194"/>
      <c r="FHI42" s="194"/>
      <c r="FHJ42" s="194"/>
      <c r="FHK42" s="194"/>
      <c r="FHL42" s="194"/>
      <c r="FHM42" s="194"/>
      <c r="FHN42" s="194"/>
      <c r="FHO42" s="194"/>
      <c r="FHP42" s="194"/>
      <c r="FHQ42" s="194"/>
      <c r="FHR42" s="194"/>
      <c r="FHS42" s="194"/>
      <c r="FHT42" s="194"/>
      <c r="FHU42" s="194"/>
      <c r="FHV42" s="194"/>
      <c r="FHW42" s="194"/>
      <c r="FHX42" s="194"/>
      <c r="FHY42" s="194"/>
      <c r="FHZ42" s="194"/>
      <c r="FIA42" s="194"/>
      <c r="FIB42" s="194"/>
      <c r="FIC42" s="194"/>
      <c r="FID42" s="194"/>
      <c r="FIE42" s="194"/>
      <c r="FIF42" s="194"/>
      <c r="FIG42" s="194"/>
      <c r="FIH42" s="194"/>
      <c r="FII42" s="194"/>
      <c r="FIJ42" s="194"/>
      <c r="FIK42" s="194"/>
      <c r="FIL42" s="194"/>
      <c r="FIM42" s="194"/>
      <c r="FIN42" s="194"/>
      <c r="FIO42" s="194"/>
      <c r="FIP42" s="194"/>
      <c r="FIQ42" s="194"/>
      <c r="FIR42" s="194"/>
      <c r="FIS42" s="194"/>
      <c r="FIT42" s="194"/>
      <c r="FIU42" s="194"/>
      <c r="FIV42" s="194"/>
      <c r="FIW42" s="194"/>
      <c r="FIX42" s="194"/>
      <c r="FIY42" s="194"/>
      <c r="FIZ42" s="194"/>
      <c r="FJA42" s="194"/>
      <c r="FJB42" s="194"/>
      <c r="FJC42" s="194"/>
      <c r="FJD42" s="194"/>
      <c r="FJE42" s="194"/>
      <c r="FJF42" s="194"/>
      <c r="FJG42" s="194"/>
      <c r="FJH42" s="194"/>
      <c r="FJI42" s="194"/>
      <c r="FJJ42" s="194"/>
      <c r="FJK42" s="194"/>
      <c r="FJL42" s="194"/>
      <c r="FJM42" s="194"/>
      <c r="FJN42" s="194"/>
      <c r="FJO42" s="194"/>
      <c r="FJP42" s="194"/>
      <c r="FJQ42" s="194"/>
      <c r="FJR42" s="194"/>
      <c r="FJS42" s="194"/>
      <c r="FJT42" s="194"/>
      <c r="FJU42" s="194"/>
      <c r="FJV42" s="194"/>
      <c r="FJW42" s="194"/>
      <c r="FJX42" s="194"/>
      <c r="FJY42" s="194"/>
      <c r="FJZ42" s="194"/>
      <c r="FKA42" s="194"/>
      <c r="FKB42" s="194"/>
      <c r="FKC42" s="194"/>
      <c r="FKD42" s="194"/>
      <c r="FKE42" s="194"/>
      <c r="FKF42" s="194"/>
      <c r="FKG42" s="194"/>
      <c r="FKH42" s="194"/>
      <c r="FKI42" s="194"/>
      <c r="FKJ42" s="194"/>
      <c r="FKK42" s="194"/>
      <c r="FKL42" s="194"/>
      <c r="FKM42" s="194"/>
      <c r="FKN42" s="194"/>
      <c r="FKO42" s="194"/>
      <c r="FKP42" s="194"/>
      <c r="FKQ42" s="194"/>
      <c r="FKR42" s="194"/>
      <c r="FKS42" s="194"/>
      <c r="FKT42" s="194"/>
      <c r="FKU42" s="194"/>
      <c r="FKV42" s="194"/>
      <c r="FKW42" s="194"/>
      <c r="FKX42" s="194"/>
      <c r="FKY42" s="194"/>
      <c r="FKZ42" s="194"/>
      <c r="FLA42" s="194"/>
      <c r="FLB42" s="194"/>
      <c r="FLC42" s="194"/>
      <c r="FLD42" s="194"/>
      <c r="FLE42" s="194"/>
      <c r="FLF42" s="194"/>
      <c r="FLG42" s="194"/>
      <c r="FLH42" s="194"/>
      <c r="FLI42" s="194"/>
      <c r="FLJ42" s="194"/>
      <c r="FLK42" s="194"/>
      <c r="FLL42" s="194"/>
      <c r="FLM42" s="194"/>
      <c r="FLN42" s="194"/>
      <c r="FLO42" s="194"/>
      <c r="FLP42" s="194"/>
      <c r="FLQ42" s="194"/>
      <c r="FLR42" s="194"/>
      <c r="FLS42" s="194"/>
      <c r="FLT42" s="194"/>
      <c r="FLU42" s="194"/>
      <c r="FLV42" s="194"/>
      <c r="FLW42" s="194"/>
      <c r="FLX42" s="194"/>
      <c r="FLY42" s="194"/>
      <c r="FLZ42" s="194"/>
      <c r="FMA42" s="194"/>
      <c r="FMB42" s="194"/>
      <c r="FMC42" s="194"/>
      <c r="FMD42" s="194"/>
      <c r="FME42" s="194"/>
      <c r="FMF42" s="194"/>
      <c r="FMG42" s="194"/>
      <c r="FMH42" s="194"/>
      <c r="FMI42" s="194"/>
      <c r="FMJ42" s="194"/>
      <c r="FMK42" s="194"/>
      <c r="FML42" s="194"/>
      <c r="FMM42" s="194"/>
      <c r="FMN42" s="194"/>
      <c r="FMO42" s="194"/>
      <c r="FMP42" s="194"/>
      <c r="FMQ42" s="194"/>
      <c r="FMR42" s="194"/>
      <c r="FMS42" s="194"/>
      <c r="FMT42" s="194"/>
      <c r="FMU42" s="194"/>
      <c r="FMV42" s="194"/>
      <c r="FMW42" s="194"/>
      <c r="FMX42" s="194"/>
      <c r="FMY42" s="194"/>
      <c r="FMZ42" s="194"/>
      <c r="FNA42" s="194"/>
      <c r="FNB42" s="194"/>
      <c r="FNC42" s="194"/>
      <c r="FND42" s="194"/>
      <c r="FNE42" s="194"/>
      <c r="FNF42" s="194"/>
      <c r="FNG42" s="194"/>
      <c r="FNH42" s="194"/>
      <c r="FNI42" s="194"/>
      <c r="FNJ42" s="194"/>
      <c r="FNK42" s="194"/>
      <c r="FNL42" s="194"/>
      <c r="FNM42" s="194"/>
      <c r="FNN42" s="194"/>
      <c r="FNO42" s="194"/>
      <c r="FNP42" s="194"/>
      <c r="FNQ42" s="194"/>
      <c r="FNR42" s="194"/>
      <c r="FNS42" s="194"/>
      <c r="FNT42" s="194"/>
      <c r="FNU42" s="194"/>
      <c r="FNV42" s="194"/>
      <c r="FNW42" s="194"/>
      <c r="FNX42" s="194"/>
      <c r="FNY42" s="194"/>
      <c r="FNZ42" s="194"/>
      <c r="FOA42" s="194"/>
      <c r="FOB42" s="194"/>
      <c r="FOC42" s="194"/>
      <c r="FOD42" s="194"/>
      <c r="FOE42" s="194"/>
      <c r="FOF42" s="194"/>
      <c r="FOG42" s="194"/>
      <c r="FOH42" s="194"/>
      <c r="FOI42" s="194"/>
      <c r="FOJ42" s="194"/>
      <c r="FOK42" s="194"/>
      <c r="FOL42" s="194"/>
      <c r="FOM42" s="194"/>
      <c r="FON42" s="194"/>
      <c r="FOO42" s="194"/>
      <c r="FOP42" s="194"/>
      <c r="FOQ42" s="194"/>
      <c r="FOR42" s="194"/>
      <c r="FOS42" s="194"/>
      <c r="FOT42" s="194"/>
      <c r="FOU42" s="194"/>
      <c r="FOV42" s="194"/>
      <c r="FOW42" s="194"/>
      <c r="FOX42" s="194"/>
      <c r="FOY42" s="194"/>
      <c r="FOZ42" s="194"/>
      <c r="FPA42" s="194"/>
      <c r="FPB42" s="194"/>
      <c r="FPC42" s="194"/>
      <c r="FPD42" s="194"/>
      <c r="FPE42" s="194"/>
      <c r="FPF42" s="194"/>
      <c r="FPG42" s="194"/>
      <c r="FPH42" s="194"/>
      <c r="FPI42" s="194"/>
      <c r="FPJ42" s="194"/>
      <c r="FPK42" s="194"/>
      <c r="FPL42" s="194"/>
      <c r="FPM42" s="194"/>
      <c r="FPN42" s="194"/>
      <c r="FPO42" s="194"/>
      <c r="FPP42" s="194"/>
      <c r="FPQ42" s="194"/>
      <c r="FPR42" s="194"/>
      <c r="FPS42" s="194"/>
      <c r="FPT42" s="194"/>
      <c r="FPU42" s="194"/>
      <c r="FPV42" s="194"/>
      <c r="FPW42" s="194"/>
      <c r="FPX42" s="194"/>
      <c r="FPY42" s="194"/>
      <c r="FPZ42" s="194"/>
      <c r="FQA42" s="194"/>
      <c r="FQB42" s="194"/>
      <c r="FQC42" s="194"/>
      <c r="FQD42" s="194"/>
      <c r="FQE42" s="194"/>
      <c r="FQF42" s="194"/>
      <c r="FQG42" s="194"/>
      <c r="FQH42" s="194"/>
      <c r="FQI42" s="194"/>
      <c r="FQJ42" s="194"/>
      <c r="FQK42" s="194"/>
      <c r="FQL42" s="194"/>
      <c r="FQM42" s="194"/>
      <c r="FQN42" s="194"/>
      <c r="FQO42" s="194"/>
      <c r="FQP42" s="194"/>
      <c r="FQQ42" s="194"/>
      <c r="FQR42" s="194"/>
      <c r="FQS42" s="194"/>
      <c r="FQT42" s="194"/>
      <c r="FQU42" s="194"/>
      <c r="FQV42" s="194"/>
      <c r="FQW42" s="194"/>
      <c r="FQX42" s="194"/>
      <c r="FQY42" s="194"/>
      <c r="FQZ42" s="194"/>
      <c r="FRA42" s="194"/>
      <c r="FRB42" s="194"/>
      <c r="FRC42" s="194"/>
      <c r="FRD42" s="194"/>
      <c r="FRE42" s="194"/>
      <c r="FRF42" s="194"/>
      <c r="FRG42" s="194"/>
      <c r="FRH42" s="194"/>
      <c r="FRI42" s="194"/>
      <c r="FRJ42" s="194"/>
      <c r="FRK42" s="194"/>
      <c r="FRL42" s="194"/>
      <c r="FRM42" s="194"/>
      <c r="FRN42" s="194"/>
      <c r="FRO42" s="194"/>
      <c r="FRP42" s="194"/>
      <c r="FRQ42" s="194"/>
      <c r="FRR42" s="194"/>
      <c r="FRS42" s="194"/>
      <c r="FRT42" s="194"/>
      <c r="FRU42" s="194"/>
      <c r="FRV42" s="194"/>
      <c r="FRW42" s="194"/>
      <c r="FRX42" s="194"/>
      <c r="FRY42" s="194"/>
      <c r="FRZ42" s="194"/>
      <c r="FSA42" s="194"/>
      <c r="FSB42" s="194"/>
      <c r="FSC42" s="194"/>
      <c r="FSD42" s="194"/>
      <c r="FSE42" s="194"/>
      <c r="FSF42" s="194"/>
      <c r="FSG42" s="194"/>
      <c r="FSH42" s="194"/>
      <c r="FSI42" s="194"/>
      <c r="FSJ42" s="194"/>
      <c r="FSK42" s="194"/>
      <c r="FSL42" s="194"/>
      <c r="FSM42" s="194"/>
      <c r="FSN42" s="194"/>
      <c r="FSO42" s="194"/>
      <c r="FSP42" s="194"/>
      <c r="FSQ42" s="194"/>
      <c r="FSR42" s="194"/>
      <c r="FSS42" s="194"/>
      <c r="FST42" s="194"/>
      <c r="FSU42" s="194"/>
      <c r="FSV42" s="194"/>
      <c r="FSW42" s="194"/>
      <c r="FSX42" s="194"/>
      <c r="FSY42" s="194"/>
      <c r="FSZ42" s="194"/>
      <c r="FTA42" s="194"/>
      <c r="FTB42" s="194"/>
      <c r="FTC42" s="194"/>
      <c r="FTD42" s="194"/>
      <c r="FTE42" s="194"/>
      <c r="FTF42" s="194"/>
      <c r="FTG42" s="194"/>
      <c r="FTH42" s="194"/>
      <c r="FTI42" s="194"/>
      <c r="FTJ42" s="194"/>
      <c r="FTK42" s="194"/>
      <c r="FTL42" s="194"/>
      <c r="FTM42" s="194"/>
      <c r="FTN42" s="194"/>
      <c r="FTO42" s="194"/>
      <c r="FTP42" s="194"/>
      <c r="FTQ42" s="194"/>
      <c r="FTR42" s="194"/>
      <c r="FTS42" s="194"/>
      <c r="FTT42" s="194"/>
      <c r="FTU42" s="194"/>
      <c r="FTV42" s="194"/>
      <c r="FTW42" s="194"/>
      <c r="FTX42" s="194"/>
      <c r="FTY42" s="194"/>
      <c r="FTZ42" s="194"/>
      <c r="FUA42" s="194"/>
      <c r="FUB42" s="194"/>
      <c r="FUC42" s="194"/>
      <c r="FUD42" s="194"/>
      <c r="FUE42" s="194"/>
      <c r="FUF42" s="194"/>
      <c r="FUG42" s="194"/>
      <c r="FUH42" s="194"/>
      <c r="FUI42" s="194"/>
      <c r="FUJ42" s="194"/>
      <c r="FUK42" s="194"/>
      <c r="FUL42" s="194"/>
      <c r="FUM42" s="194"/>
      <c r="FUN42" s="194"/>
      <c r="FUO42" s="194"/>
      <c r="FUP42" s="194"/>
      <c r="FUQ42" s="194"/>
      <c r="FUR42" s="194"/>
      <c r="FUS42" s="194"/>
      <c r="FUT42" s="194"/>
      <c r="FUU42" s="194"/>
      <c r="FUV42" s="194"/>
      <c r="FUW42" s="194"/>
      <c r="FUX42" s="194"/>
      <c r="FUY42" s="194"/>
      <c r="FUZ42" s="194"/>
      <c r="FVA42" s="194"/>
      <c r="FVB42" s="194"/>
      <c r="FVC42" s="194"/>
      <c r="FVD42" s="194"/>
      <c r="FVE42" s="194"/>
      <c r="FVF42" s="194"/>
      <c r="FVG42" s="194"/>
      <c r="FVH42" s="194"/>
      <c r="FVI42" s="194"/>
      <c r="FVJ42" s="194"/>
      <c r="FVK42" s="194"/>
      <c r="FVL42" s="194"/>
      <c r="FVM42" s="194"/>
      <c r="FVN42" s="194"/>
      <c r="FVO42" s="194"/>
      <c r="FVP42" s="194"/>
      <c r="FVQ42" s="194"/>
      <c r="FVR42" s="194"/>
      <c r="FVS42" s="194"/>
      <c r="FVT42" s="194"/>
      <c r="FVU42" s="194"/>
      <c r="FVV42" s="194"/>
      <c r="FVW42" s="194"/>
      <c r="FVX42" s="194"/>
      <c r="FVY42" s="194"/>
      <c r="FVZ42" s="194"/>
      <c r="FWA42" s="194"/>
      <c r="FWB42" s="194"/>
      <c r="FWC42" s="194"/>
      <c r="FWD42" s="194"/>
      <c r="FWE42" s="194"/>
      <c r="FWF42" s="194"/>
      <c r="FWG42" s="194"/>
      <c r="FWH42" s="194"/>
      <c r="FWI42" s="194"/>
      <c r="FWJ42" s="194"/>
      <c r="FWK42" s="194"/>
      <c r="FWL42" s="194"/>
      <c r="FWM42" s="194"/>
      <c r="FWN42" s="194"/>
      <c r="FWO42" s="194"/>
      <c r="FWP42" s="194"/>
      <c r="FWQ42" s="194"/>
      <c r="FWR42" s="194"/>
      <c r="FWS42" s="194"/>
      <c r="FWT42" s="194"/>
      <c r="FWU42" s="194"/>
      <c r="FWV42" s="194"/>
      <c r="FWW42" s="194"/>
      <c r="FWX42" s="194"/>
      <c r="FWY42" s="194"/>
      <c r="FWZ42" s="194"/>
      <c r="FXA42" s="194"/>
      <c r="FXB42" s="194"/>
      <c r="FXC42" s="194"/>
      <c r="FXD42" s="194"/>
      <c r="FXE42" s="194"/>
      <c r="FXF42" s="194"/>
      <c r="FXG42" s="194"/>
      <c r="FXH42" s="194"/>
      <c r="FXI42" s="194"/>
      <c r="FXJ42" s="194"/>
      <c r="FXK42" s="194"/>
      <c r="FXL42" s="194"/>
      <c r="FXM42" s="194"/>
      <c r="FXN42" s="194"/>
      <c r="FXO42" s="194"/>
      <c r="FXP42" s="194"/>
      <c r="FXQ42" s="194"/>
      <c r="FXR42" s="194"/>
      <c r="FXS42" s="194"/>
      <c r="FXT42" s="194"/>
      <c r="FXU42" s="194"/>
      <c r="FXV42" s="194"/>
      <c r="FXW42" s="194"/>
      <c r="FXX42" s="194"/>
      <c r="FXY42" s="194"/>
      <c r="FXZ42" s="194"/>
      <c r="FYA42" s="194"/>
      <c r="FYB42" s="194"/>
      <c r="FYC42" s="194"/>
      <c r="FYD42" s="194"/>
      <c r="FYE42" s="194"/>
      <c r="FYF42" s="194"/>
      <c r="FYG42" s="194"/>
      <c r="FYH42" s="194"/>
      <c r="FYI42" s="194"/>
      <c r="FYJ42" s="194"/>
      <c r="FYK42" s="194"/>
      <c r="FYL42" s="194"/>
      <c r="FYM42" s="194"/>
      <c r="FYN42" s="194"/>
      <c r="FYO42" s="194"/>
      <c r="FYP42" s="194"/>
      <c r="FYQ42" s="194"/>
      <c r="FYR42" s="194"/>
      <c r="FYS42" s="194"/>
      <c r="FYT42" s="194"/>
      <c r="FYU42" s="194"/>
      <c r="FYV42" s="194"/>
      <c r="FYW42" s="194"/>
      <c r="FYX42" s="194"/>
      <c r="FYY42" s="194"/>
      <c r="FYZ42" s="194"/>
      <c r="FZA42" s="194"/>
      <c r="FZB42" s="194"/>
      <c r="FZC42" s="194"/>
      <c r="FZD42" s="194"/>
      <c r="FZE42" s="194"/>
      <c r="FZF42" s="194"/>
      <c r="FZG42" s="194"/>
      <c r="FZH42" s="194"/>
      <c r="FZI42" s="194"/>
      <c r="FZJ42" s="194"/>
      <c r="FZK42" s="194"/>
      <c r="FZL42" s="194"/>
      <c r="FZM42" s="194"/>
      <c r="FZN42" s="194"/>
      <c r="FZO42" s="194"/>
      <c r="FZP42" s="194"/>
      <c r="FZQ42" s="194"/>
      <c r="FZR42" s="194"/>
      <c r="FZS42" s="194"/>
      <c r="FZT42" s="194"/>
      <c r="FZU42" s="194"/>
      <c r="FZV42" s="194"/>
      <c r="FZW42" s="194"/>
      <c r="FZX42" s="194"/>
      <c r="FZY42" s="194"/>
      <c r="FZZ42" s="194"/>
      <c r="GAA42" s="194"/>
      <c r="GAB42" s="194"/>
      <c r="GAC42" s="194"/>
      <c r="GAD42" s="194"/>
      <c r="GAE42" s="194"/>
      <c r="GAF42" s="194"/>
      <c r="GAG42" s="194"/>
      <c r="GAH42" s="194"/>
      <c r="GAI42" s="194"/>
      <c r="GAJ42" s="194"/>
      <c r="GAK42" s="194"/>
      <c r="GAL42" s="194"/>
      <c r="GAM42" s="194"/>
      <c r="GAN42" s="194"/>
      <c r="GAO42" s="194"/>
      <c r="GAP42" s="194"/>
      <c r="GAQ42" s="194"/>
      <c r="GAR42" s="194"/>
      <c r="GAS42" s="194"/>
      <c r="GAT42" s="194"/>
      <c r="GAU42" s="194"/>
      <c r="GAV42" s="194"/>
      <c r="GAW42" s="194"/>
      <c r="GAX42" s="194"/>
      <c r="GAY42" s="194"/>
      <c r="GAZ42" s="194"/>
      <c r="GBA42" s="194"/>
      <c r="GBB42" s="194"/>
      <c r="GBC42" s="194"/>
      <c r="GBD42" s="194"/>
      <c r="GBE42" s="194"/>
      <c r="GBF42" s="194"/>
      <c r="GBG42" s="194"/>
      <c r="GBH42" s="194"/>
      <c r="GBI42" s="194"/>
      <c r="GBJ42" s="194"/>
      <c r="GBK42" s="194"/>
      <c r="GBL42" s="194"/>
      <c r="GBM42" s="194"/>
      <c r="GBN42" s="194"/>
      <c r="GBO42" s="194"/>
      <c r="GBP42" s="194"/>
      <c r="GBQ42" s="194"/>
      <c r="GBR42" s="194"/>
      <c r="GBS42" s="194"/>
      <c r="GBT42" s="194"/>
      <c r="GBU42" s="194"/>
      <c r="GBV42" s="194"/>
      <c r="GBW42" s="194"/>
      <c r="GBX42" s="194"/>
      <c r="GBY42" s="194"/>
      <c r="GBZ42" s="194"/>
      <c r="GCA42" s="194"/>
      <c r="GCB42" s="194"/>
      <c r="GCC42" s="194"/>
      <c r="GCD42" s="194"/>
      <c r="GCE42" s="194"/>
      <c r="GCF42" s="194"/>
      <c r="GCG42" s="194"/>
      <c r="GCH42" s="194"/>
      <c r="GCI42" s="194"/>
      <c r="GCJ42" s="194"/>
      <c r="GCK42" s="194"/>
      <c r="GCL42" s="194"/>
      <c r="GCM42" s="194"/>
      <c r="GCN42" s="194"/>
      <c r="GCO42" s="194"/>
      <c r="GCP42" s="194"/>
      <c r="GCQ42" s="194"/>
      <c r="GCR42" s="194"/>
      <c r="GCS42" s="194"/>
      <c r="GCT42" s="194"/>
      <c r="GCU42" s="194"/>
      <c r="GCV42" s="194"/>
      <c r="GCW42" s="194"/>
      <c r="GCX42" s="194"/>
      <c r="GCY42" s="194"/>
      <c r="GCZ42" s="194"/>
      <c r="GDA42" s="194"/>
      <c r="GDB42" s="194"/>
      <c r="GDC42" s="194"/>
      <c r="GDD42" s="194"/>
      <c r="GDE42" s="194"/>
      <c r="GDF42" s="194"/>
      <c r="GDG42" s="194"/>
      <c r="GDH42" s="194"/>
      <c r="GDI42" s="194"/>
      <c r="GDJ42" s="194"/>
      <c r="GDK42" s="194"/>
      <c r="GDL42" s="194"/>
      <c r="GDM42" s="194"/>
      <c r="GDN42" s="194"/>
      <c r="GDO42" s="194"/>
      <c r="GDP42" s="194"/>
      <c r="GDQ42" s="194"/>
      <c r="GDR42" s="194"/>
      <c r="GDS42" s="194"/>
      <c r="GDT42" s="194"/>
      <c r="GDU42" s="194"/>
      <c r="GDV42" s="194"/>
      <c r="GDW42" s="194"/>
      <c r="GDX42" s="194"/>
      <c r="GDY42" s="194"/>
      <c r="GDZ42" s="194"/>
      <c r="GEA42" s="194"/>
      <c r="GEB42" s="194"/>
      <c r="GEC42" s="194"/>
      <c r="GED42" s="194"/>
      <c r="GEE42" s="194"/>
      <c r="GEF42" s="194"/>
      <c r="GEG42" s="194"/>
      <c r="GEH42" s="194"/>
      <c r="GEI42" s="194"/>
      <c r="GEJ42" s="194"/>
      <c r="GEK42" s="194"/>
      <c r="GEL42" s="194"/>
      <c r="GEM42" s="194"/>
      <c r="GEN42" s="194"/>
      <c r="GEO42" s="194"/>
      <c r="GEP42" s="194"/>
      <c r="GEQ42" s="194"/>
      <c r="GER42" s="194"/>
      <c r="GES42" s="194"/>
      <c r="GET42" s="194"/>
      <c r="GEU42" s="194"/>
      <c r="GEV42" s="194"/>
      <c r="GEW42" s="194"/>
      <c r="GEX42" s="194"/>
      <c r="GEY42" s="194"/>
      <c r="GEZ42" s="194"/>
      <c r="GFA42" s="194"/>
      <c r="GFB42" s="194"/>
      <c r="GFC42" s="194"/>
      <c r="GFD42" s="194"/>
      <c r="GFE42" s="194"/>
      <c r="GFF42" s="194"/>
      <c r="GFG42" s="194"/>
      <c r="GFH42" s="194"/>
      <c r="GFI42" s="194"/>
      <c r="GFJ42" s="194"/>
      <c r="GFK42" s="194"/>
      <c r="GFL42" s="194"/>
      <c r="GFM42" s="194"/>
      <c r="GFN42" s="194"/>
      <c r="GFO42" s="194"/>
      <c r="GFP42" s="194"/>
      <c r="GFQ42" s="194"/>
      <c r="GFR42" s="194"/>
      <c r="GFS42" s="194"/>
      <c r="GFT42" s="194"/>
      <c r="GFU42" s="194"/>
      <c r="GFV42" s="194"/>
      <c r="GFW42" s="194"/>
      <c r="GFX42" s="194"/>
      <c r="GFY42" s="194"/>
      <c r="GFZ42" s="194"/>
      <c r="GGA42" s="194"/>
      <c r="GGB42" s="194"/>
      <c r="GGC42" s="194"/>
      <c r="GGD42" s="194"/>
      <c r="GGE42" s="194"/>
      <c r="GGF42" s="194"/>
      <c r="GGG42" s="194"/>
      <c r="GGH42" s="194"/>
      <c r="GGI42" s="194"/>
      <c r="GGJ42" s="194"/>
      <c r="GGK42" s="194"/>
      <c r="GGL42" s="194"/>
      <c r="GGM42" s="194"/>
      <c r="GGN42" s="194"/>
      <c r="GGO42" s="194"/>
      <c r="GGP42" s="194"/>
      <c r="GGQ42" s="194"/>
      <c r="GGR42" s="194"/>
      <c r="GGS42" s="194"/>
      <c r="GGT42" s="194"/>
      <c r="GGU42" s="194"/>
      <c r="GGV42" s="194"/>
      <c r="GGW42" s="194"/>
      <c r="GGX42" s="194"/>
      <c r="GGY42" s="194"/>
      <c r="GGZ42" s="194"/>
      <c r="GHA42" s="194"/>
      <c r="GHB42" s="194"/>
      <c r="GHC42" s="194"/>
      <c r="GHD42" s="194"/>
      <c r="GHE42" s="194"/>
      <c r="GHF42" s="194"/>
      <c r="GHG42" s="194"/>
      <c r="GHH42" s="194"/>
      <c r="GHI42" s="194"/>
      <c r="GHJ42" s="194"/>
      <c r="GHK42" s="194"/>
      <c r="GHL42" s="194"/>
      <c r="GHM42" s="194"/>
      <c r="GHN42" s="194"/>
      <c r="GHO42" s="194"/>
      <c r="GHP42" s="194"/>
      <c r="GHQ42" s="194"/>
      <c r="GHR42" s="194"/>
      <c r="GHS42" s="194"/>
      <c r="GHT42" s="194"/>
      <c r="GHU42" s="194"/>
      <c r="GHV42" s="194"/>
      <c r="GHW42" s="194"/>
      <c r="GHX42" s="194"/>
      <c r="GHY42" s="194"/>
      <c r="GHZ42" s="194"/>
      <c r="GIA42" s="194"/>
      <c r="GIB42" s="194"/>
      <c r="GIC42" s="194"/>
      <c r="GID42" s="194"/>
      <c r="GIE42" s="194"/>
      <c r="GIF42" s="194"/>
      <c r="GIG42" s="194"/>
      <c r="GIH42" s="194"/>
      <c r="GII42" s="194"/>
      <c r="GIJ42" s="194"/>
      <c r="GIK42" s="194"/>
      <c r="GIL42" s="194"/>
      <c r="GIM42" s="194"/>
      <c r="GIN42" s="194"/>
      <c r="GIO42" s="194"/>
      <c r="GIP42" s="194"/>
      <c r="GIQ42" s="194"/>
      <c r="GIR42" s="194"/>
      <c r="GIS42" s="194"/>
      <c r="GIT42" s="194"/>
      <c r="GIU42" s="194"/>
      <c r="GIV42" s="194"/>
      <c r="GIW42" s="194"/>
      <c r="GIX42" s="194"/>
      <c r="GIY42" s="194"/>
      <c r="GIZ42" s="194"/>
      <c r="GJA42" s="194"/>
      <c r="GJB42" s="194"/>
      <c r="GJC42" s="194"/>
      <c r="GJD42" s="194"/>
      <c r="GJE42" s="194"/>
      <c r="GJF42" s="194"/>
      <c r="GJG42" s="194"/>
      <c r="GJH42" s="194"/>
      <c r="GJI42" s="194"/>
      <c r="GJJ42" s="194"/>
      <c r="GJK42" s="194"/>
      <c r="GJL42" s="194"/>
      <c r="GJM42" s="194"/>
      <c r="GJN42" s="194"/>
      <c r="GJO42" s="194"/>
      <c r="GJP42" s="194"/>
      <c r="GJQ42" s="194"/>
      <c r="GJR42" s="194"/>
      <c r="GJS42" s="194"/>
      <c r="GJT42" s="194"/>
      <c r="GJU42" s="194"/>
      <c r="GJV42" s="194"/>
      <c r="GJW42" s="194"/>
      <c r="GJX42" s="194"/>
      <c r="GJY42" s="194"/>
      <c r="GJZ42" s="194"/>
      <c r="GKA42" s="194"/>
      <c r="GKB42" s="194"/>
      <c r="GKC42" s="194"/>
      <c r="GKD42" s="194"/>
      <c r="GKE42" s="194"/>
      <c r="GKF42" s="194"/>
      <c r="GKG42" s="194"/>
      <c r="GKH42" s="194"/>
      <c r="GKI42" s="194"/>
      <c r="GKJ42" s="194"/>
      <c r="GKK42" s="194"/>
      <c r="GKL42" s="194"/>
      <c r="GKM42" s="194"/>
      <c r="GKN42" s="194"/>
      <c r="GKO42" s="194"/>
      <c r="GKP42" s="194"/>
      <c r="GKQ42" s="194"/>
      <c r="GKR42" s="194"/>
      <c r="GKS42" s="194"/>
      <c r="GKT42" s="194"/>
      <c r="GKU42" s="194"/>
      <c r="GKV42" s="194"/>
      <c r="GKW42" s="194"/>
      <c r="GKX42" s="194"/>
      <c r="GKY42" s="194"/>
      <c r="GKZ42" s="194"/>
      <c r="GLA42" s="194"/>
      <c r="GLB42" s="194"/>
      <c r="GLC42" s="194"/>
      <c r="GLD42" s="194"/>
      <c r="GLE42" s="194"/>
      <c r="GLF42" s="194"/>
      <c r="GLG42" s="194"/>
      <c r="GLH42" s="194"/>
      <c r="GLI42" s="194"/>
      <c r="GLJ42" s="194"/>
      <c r="GLK42" s="194"/>
      <c r="GLL42" s="194"/>
      <c r="GLM42" s="194"/>
      <c r="GLN42" s="194"/>
      <c r="GLO42" s="194"/>
      <c r="GLP42" s="194"/>
      <c r="GLQ42" s="194"/>
      <c r="GLR42" s="194"/>
      <c r="GLS42" s="194"/>
      <c r="GLT42" s="194"/>
      <c r="GLU42" s="194"/>
      <c r="GLV42" s="194"/>
      <c r="GLW42" s="194"/>
      <c r="GLX42" s="194"/>
      <c r="GLY42" s="194"/>
      <c r="GLZ42" s="194"/>
      <c r="GMA42" s="194"/>
      <c r="GMB42" s="194"/>
      <c r="GMC42" s="194"/>
      <c r="GMD42" s="194"/>
      <c r="GME42" s="194"/>
      <c r="GMF42" s="194"/>
      <c r="GMG42" s="194"/>
      <c r="GMH42" s="194"/>
      <c r="GMI42" s="194"/>
      <c r="GMJ42" s="194"/>
      <c r="GMK42" s="194"/>
      <c r="GML42" s="194"/>
      <c r="GMM42" s="194"/>
      <c r="GMN42" s="194"/>
      <c r="GMO42" s="194"/>
      <c r="GMP42" s="194"/>
      <c r="GMQ42" s="194"/>
      <c r="GMR42" s="194"/>
      <c r="GMS42" s="194"/>
      <c r="GMT42" s="194"/>
      <c r="GMU42" s="194"/>
      <c r="GMV42" s="194"/>
      <c r="GMW42" s="194"/>
      <c r="GMX42" s="194"/>
      <c r="GMY42" s="194"/>
      <c r="GMZ42" s="194"/>
      <c r="GNA42" s="194"/>
      <c r="GNB42" s="194"/>
      <c r="GNC42" s="194"/>
      <c r="GND42" s="194"/>
      <c r="GNE42" s="194"/>
      <c r="GNF42" s="194"/>
      <c r="GNG42" s="194"/>
      <c r="GNH42" s="194"/>
      <c r="GNI42" s="194"/>
      <c r="GNJ42" s="194"/>
      <c r="GNK42" s="194"/>
      <c r="GNL42" s="194"/>
      <c r="GNM42" s="194"/>
      <c r="GNN42" s="194"/>
      <c r="GNO42" s="194"/>
      <c r="GNP42" s="194"/>
      <c r="GNQ42" s="194"/>
      <c r="GNR42" s="194"/>
      <c r="GNS42" s="194"/>
      <c r="GNT42" s="194"/>
      <c r="GNU42" s="194"/>
      <c r="GNV42" s="194"/>
      <c r="GNW42" s="194"/>
      <c r="GNX42" s="194"/>
      <c r="GNY42" s="194"/>
      <c r="GNZ42" s="194"/>
      <c r="GOA42" s="194"/>
      <c r="GOB42" s="194"/>
      <c r="GOC42" s="194"/>
      <c r="GOD42" s="194"/>
      <c r="GOE42" s="194"/>
      <c r="GOF42" s="194"/>
      <c r="GOG42" s="194"/>
      <c r="GOH42" s="194"/>
      <c r="GOI42" s="194"/>
      <c r="GOJ42" s="194"/>
      <c r="GOK42" s="194"/>
      <c r="GOL42" s="194"/>
      <c r="GOM42" s="194"/>
      <c r="GON42" s="194"/>
      <c r="GOO42" s="194"/>
      <c r="GOP42" s="194"/>
      <c r="GOQ42" s="194"/>
      <c r="GOR42" s="194"/>
      <c r="GOS42" s="194"/>
      <c r="GOT42" s="194"/>
      <c r="GOU42" s="194"/>
      <c r="GOV42" s="194"/>
      <c r="GOW42" s="194"/>
      <c r="GOX42" s="194"/>
      <c r="GOY42" s="194"/>
      <c r="GOZ42" s="194"/>
      <c r="GPA42" s="194"/>
      <c r="GPB42" s="194"/>
      <c r="GPC42" s="194"/>
      <c r="GPD42" s="194"/>
      <c r="GPE42" s="194"/>
      <c r="GPF42" s="194"/>
      <c r="GPG42" s="194"/>
      <c r="GPH42" s="194"/>
      <c r="GPI42" s="194"/>
      <c r="GPJ42" s="194"/>
      <c r="GPK42" s="194"/>
      <c r="GPL42" s="194"/>
      <c r="GPM42" s="194"/>
      <c r="GPN42" s="194"/>
      <c r="GPO42" s="194"/>
      <c r="GPP42" s="194"/>
      <c r="GPQ42" s="194"/>
      <c r="GPR42" s="194"/>
      <c r="GPS42" s="194"/>
      <c r="GPT42" s="194"/>
      <c r="GPU42" s="194"/>
      <c r="GPV42" s="194"/>
      <c r="GPW42" s="194"/>
      <c r="GPX42" s="194"/>
      <c r="GPY42" s="194"/>
      <c r="GPZ42" s="194"/>
      <c r="GQA42" s="194"/>
      <c r="GQB42" s="194"/>
      <c r="GQC42" s="194"/>
      <c r="GQD42" s="194"/>
      <c r="GQE42" s="194"/>
      <c r="GQF42" s="194"/>
      <c r="GQG42" s="194"/>
      <c r="GQH42" s="194"/>
      <c r="GQI42" s="194"/>
      <c r="GQJ42" s="194"/>
      <c r="GQK42" s="194"/>
      <c r="GQL42" s="194"/>
      <c r="GQM42" s="194"/>
      <c r="GQN42" s="194"/>
      <c r="GQO42" s="194"/>
      <c r="GQP42" s="194"/>
      <c r="GQQ42" s="194"/>
      <c r="GQR42" s="194"/>
      <c r="GQS42" s="194"/>
      <c r="GQT42" s="194"/>
      <c r="GQU42" s="194"/>
      <c r="GQV42" s="194"/>
      <c r="GQW42" s="194"/>
      <c r="GQX42" s="194"/>
      <c r="GQY42" s="194"/>
      <c r="GQZ42" s="194"/>
      <c r="GRA42" s="194"/>
      <c r="GRB42" s="194"/>
      <c r="GRC42" s="194"/>
      <c r="GRD42" s="194"/>
      <c r="GRE42" s="194"/>
      <c r="GRF42" s="194"/>
      <c r="GRG42" s="194"/>
      <c r="GRH42" s="194"/>
      <c r="GRI42" s="194"/>
      <c r="GRJ42" s="194"/>
      <c r="GRK42" s="194"/>
      <c r="GRL42" s="194"/>
      <c r="GRM42" s="194"/>
      <c r="GRN42" s="194"/>
      <c r="GRO42" s="194"/>
      <c r="GRP42" s="194"/>
      <c r="GRQ42" s="194"/>
      <c r="GRR42" s="194"/>
      <c r="GRS42" s="194"/>
      <c r="GRT42" s="194"/>
      <c r="GRU42" s="194"/>
      <c r="GRV42" s="194"/>
      <c r="GRW42" s="194"/>
      <c r="GRX42" s="194"/>
      <c r="GRY42" s="194"/>
      <c r="GRZ42" s="194"/>
      <c r="GSA42" s="194"/>
      <c r="GSB42" s="194"/>
      <c r="GSC42" s="194"/>
      <c r="GSD42" s="194"/>
      <c r="GSE42" s="194"/>
      <c r="GSF42" s="194"/>
      <c r="GSG42" s="194"/>
      <c r="GSH42" s="194"/>
      <c r="GSI42" s="194"/>
      <c r="GSJ42" s="194"/>
      <c r="GSK42" s="194"/>
      <c r="GSL42" s="194"/>
      <c r="GSM42" s="194"/>
      <c r="GSN42" s="194"/>
      <c r="GSO42" s="194"/>
      <c r="GSP42" s="194"/>
      <c r="GSQ42" s="194"/>
      <c r="GSR42" s="194"/>
      <c r="GSS42" s="194"/>
      <c r="GST42" s="194"/>
      <c r="GSU42" s="194"/>
      <c r="GSV42" s="194"/>
      <c r="GSW42" s="194"/>
      <c r="GSX42" s="194"/>
      <c r="GSY42" s="194"/>
      <c r="GSZ42" s="194"/>
      <c r="GTA42" s="194"/>
      <c r="GTB42" s="194"/>
      <c r="GTC42" s="194"/>
      <c r="GTD42" s="194"/>
      <c r="GTE42" s="194"/>
      <c r="GTF42" s="194"/>
      <c r="GTG42" s="194"/>
      <c r="GTH42" s="194"/>
      <c r="GTI42" s="194"/>
      <c r="GTJ42" s="194"/>
      <c r="GTK42" s="194"/>
      <c r="GTL42" s="194"/>
      <c r="GTM42" s="194"/>
      <c r="GTN42" s="194"/>
      <c r="GTO42" s="194"/>
      <c r="GTP42" s="194"/>
      <c r="GTQ42" s="194"/>
      <c r="GTR42" s="194"/>
      <c r="GTS42" s="194"/>
      <c r="GTT42" s="194"/>
      <c r="GTU42" s="194"/>
      <c r="GTV42" s="194"/>
      <c r="GTW42" s="194"/>
      <c r="GTX42" s="194"/>
      <c r="GTY42" s="194"/>
      <c r="GTZ42" s="194"/>
      <c r="GUA42" s="194"/>
      <c r="GUB42" s="194"/>
      <c r="GUC42" s="194"/>
      <c r="GUD42" s="194"/>
      <c r="GUE42" s="194"/>
      <c r="GUF42" s="194"/>
      <c r="GUG42" s="194"/>
      <c r="GUH42" s="194"/>
      <c r="GUI42" s="194"/>
      <c r="GUJ42" s="194"/>
      <c r="GUK42" s="194"/>
      <c r="GUL42" s="194"/>
      <c r="GUM42" s="194"/>
      <c r="GUN42" s="194"/>
      <c r="GUO42" s="194"/>
      <c r="GUP42" s="194"/>
      <c r="GUQ42" s="194"/>
      <c r="GUR42" s="194"/>
      <c r="GUS42" s="194"/>
      <c r="GUT42" s="194"/>
      <c r="GUU42" s="194"/>
      <c r="GUV42" s="194"/>
      <c r="GUW42" s="194"/>
      <c r="GUX42" s="194"/>
      <c r="GUY42" s="194"/>
      <c r="GUZ42" s="194"/>
      <c r="GVA42" s="194"/>
      <c r="GVB42" s="194"/>
      <c r="GVC42" s="194"/>
      <c r="GVD42" s="194"/>
      <c r="GVE42" s="194"/>
      <c r="GVF42" s="194"/>
      <c r="GVG42" s="194"/>
      <c r="GVH42" s="194"/>
      <c r="GVI42" s="194"/>
      <c r="GVJ42" s="194"/>
      <c r="GVK42" s="194"/>
      <c r="GVL42" s="194"/>
      <c r="GVM42" s="194"/>
      <c r="GVN42" s="194"/>
      <c r="GVO42" s="194"/>
      <c r="GVP42" s="194"/>
      <c r="GVQ42" s="194"/>
      <c r="GVR42" s="194"/>
      <c r="GVS42" s="194"/>
      <c r="GVT42" s="194"/>
      <c r="GVU42" s="194"/>
      <c r="GVV42" s="194"/>
      <c r="GVW42" s="194"/>
      <c r="GVX42" s="194"/>
      <c r="GVY42" s="194"/>
      <c r="GVZ42" s="194"/>
      <c r="GWA42" s="194"/>
      <c r="GWB42" s="194"/>
      <c r="GWC42" s="194"/>
      <c r="GWD42" s="194"/>
      <c r="GWE42" s="194"/>
      <c r="GWF42" s="194"/>
      <c r="GWG42" s="194"/>
      <c r="GWH42" s="194"/>
      <c r="GWI42" s="194"/>
      <c r="GWJ42" s="194"/>
      <c r="GWK42" s="194"/>
      <c r="GWL42" s="194"/>
      <c r="GWM42" s="194"/>
      <c r="GWN42" s="194"/>
      <c r="GWO42" s="194"/>
      <c r="GWP42" s="194"/>
      <c r="GWQ42" s="194"/>
      <c r="GWR42" s="194"/>
      <c r="GWS42" s="194"/>
      <c r="GWT42" s="194"/>
      <c r="GWU42" s="194"/>
      <c r="GWV42" s="194"/>
      <c r="GWW42" s="194"/>
      <c r="GWX42" s="194"/>
      <c r="GWY42" s="194"/>
      <c r="GWZ42" s="194"/>
      <c r="GXA42" s="194"/>
      <c r="GXB42" s="194"/>
      <c r="GXC42" s="194"/>
      <c r="GXD42" s="194"/>
      <c r="GXE42" s="194"/>
      <c r="GXF42" s="194"/>
      <c r="GXG42" s="194"/>
      <c r="GXH42" s="194"/>
      <c r="GXI42" s="194"/>
      <c r="GXJ42" s="194"/>
      <c r="GXK42" s="194"/>
      <c r="GXL42" s="194"/>
      <c r="GXM42" s="194"/>
      <c r="GXN42" s="194"/>
      <c r="GXO42" s="194"/>
      <c r="GXP42" s="194"/>
      <c r="GXQ42" s="194"/>
      <c r="GXR42" s="194"/>
      <c r="GXS42" s="194"/>
      <c r="GXT42" s="194"/>
      <c r="GXU42" s="194"/>
      <c r="GXV42" s="194"/>
      <c r="GXW42" s="194"/>
      <c r="GXX42" s="194"/>
      <c r="GXY42" s="194"/>
      <c r="GXZ42" s="194"/>
      <c r="GYA42" s="194"/>
      <c r="GYB42" s="194"/>
      <c r="GYC42" s="194"/>
      <c r="GYD42" s="194"/>
      <c r="GYE42" s="194"/>
      <c r="GYF42" s="194"/>
      <c r="GYG42" s="194"/>
      <c r="GYH42" s="194"/>
      <c r="GYI42" s="194"/>
      <c r="GYJ42" s="194"/>
      <c r="GYK42" s="194"/>
      <c r="GYL42" s="194"/>
      <c r="GYM42" s="194"/>
      <c r="GYN42" s="194"/>
      <c r="GYO42" s="194"/>
      <c r="GYP42" s="194"/>
      <c r="GYQ42" s="194"/>
      <c r="GYR42" s="194"/>
      <c r="GYS42" s="194"/>
      <c r="GYT42" s="194"/>
      <c r="GYU42" s="194"/>
      <c r="GYV42" s="194"/>
      <c r="GYW42" s="194"/>
      <c r="GYX42" s="194"/>
      <c r="GYY42" s="194"/>
      <c r="GYZ42" s="194"/>
      <c r="GZA42" s="194"/>
      <c r="GZB42" s="194"/>
      <c r="GZC42" s="194"/>
      <c r="GZD42" s="194"/>
      <c r="GZE42" s="194"/>
      <c r="GZF42" s="194"/>
      <c r="GZG42" s="194"/>
      <c r="GZH42" s="194"/>
      <c r="GZI42" s="194"/>
      <c r="GZJ42" s="194"/>
      <c r="GZK42" s="194"/>
      <c r="GZL42" s="194"/>
      <c r="GZM42" s="194"/>
      <c r="GZN42" s="194"/>
      <c r="GZO42" s="194"/>
      <c r="GZP42" s="194"/>
      <c r="GZQ42" s="194"/>
      <c r="GZR42" s="194"/>
      <c r="GZS42" s="194"/>
      <c r="GZT42" s="194"/>
      <c r="GZU42" s="194"/>
      <c r="GZV42" s="194"/>
      <c r="GZW42" s="194"/>
      <c r="GZX42" s="194"/>
      <c r="GZY42" s="194"/>
      <c r="GZZ42" s="194"/>
      <c r="HAA42" s="194"/>
      <c r="HAB42" s="194"/>
      <c r="HAC42" s="194"/>
      <c r="HAD42" s="194"/>
      <c r="HAE42" s="194"/>
      <c r="HAF42" s="194"/>
      <c r="HAG42" s="194"/>
      <c r="HAH42" s="194"/>
      <c r="HAI42" s="194"/>
      <c r="HAJ42" s="194"/>
      <c r="HAK42" s="194"/>
      <c r="HAL42" s="194"/>
      <c r="HAM42" s="194"/>
      <c r="HAN42" s="194"/>
      <c r="HAO42" s="194"/>
      <c r="HAP42" s="194"/>
      <c r="HAQ42" s="194"/>
      <c r="HAR42" s="194"/>
      <c r="HAS42" s="194"/>
      <c r="HAT42" s="194"/>
      <c r="HAU42" s="194"/>
      <c r="HAV42" s="194"/>
      <c r="HAW42" s="194"/>
      <c r="HAX42" s="194"/>
      <c r="HAY42" s="194"/>
      <c r="HAZ42" s="194"/>
      <c r="HBA42" s="194"/>
      <c r="HBB42" s="194"/>
      <c r="HBC42" s="194"/>
      <c r="HBD42" s="194"/>
      <c r="HBE42" s="194"/>
      <c r="HBF42" s="194"/>
      <c r="HBG42" s="194"/>
      <c r="HBH42" s="194"/>
      <c r="HBI42" s="194"/>
      <c r="HBJ42" s="194"/>
      <c r="HBK42" s="194"/>
      <c r="HBL42" s="194"/>
      <c r="HBM42" s="194"/>
      <c r="HBN42" s="194"/>
      <c r="HBO42" s="194"/>
      <c r="HBP42" s="194"/>
      <c r="HBQ42" s="194"/>
      <c r="HBR42" s="194"/>
      <c r="HBS42" s="194"/>
      <c r="HBT42" s="194"/>
      <c r="HBU42" s="194"/>
      <c r="HBV42" s="194"/>
      <c r="HBW42" s="194"/>
      <c r="HBX42" s="194"/>
      <c r="HBY42" s="194"/>
      <c r="HBZ42" s="194"/>
      <c r="HCA42" s="194"/>
      <c r="HCB42" s="194"/>
      <c r="HCC42" s="194"/>
      <c r="HCD42" s="194"/>
      <c r="HCE42" s="194"/>
      <c r="HCF42" s="194"/>
      <c r="HCG42" s="194"/>
      <c r="HCH42" s="194"/>
      <c r="HCI42" s="194"/>
      <c r="HCJ42" s="194"/>
      <c r="HCK42" s="194"/>
      <c r="HCL42" s="194"/>
      <c r="HCM42" s="194"/>
      <c r="HCN42" s="194"/>
      <c r="HCO42" s="194"/>
      <c r="HCP42" s="194"/>
      <c r="HCQ42" s="194"/>
      <c r="HCR42" s="194"/>
      <c r="HCS42" s="194"/>
      <c r="HCT42" s="194"/>
      <c r="HCU42" s="194"/>
      <c r="HCV42" s="194"/>
      <c r="HCW42" s="194"/>
      <c r="HCX42" s="194"/>
      <c r="HCY42" s="194"/>
      <c r="HCZ42" s="194"/>
      <c r="HDA42" s="194"/>
      <c r="HDB42" s="194"/>
      <c r="HDC42" s="194"/>
      <c r="HDD42" s="194"/>
      <c r="HDE42" s="194"/>
      <c r="HDF42" s="194"/>
      <c r="HDG42" s="194"/>
      <c r="HDH42" s="194"/>
      <c r="HDI42" s="194"/>
      <c r="HDJ42" s="194"/>
      <c r="HDK42" s="194"/>
      <c r="HDL42" s="194"/>
      <c r="HDM42" s="194"/>
      <c r="HDN42" s="194"/>
      <c r="HDO42" s="194"/>
      <c r="HDP42" s="194"/>
      <c r="HDQ42" s="194"/>
      <c r="HDR42" s="194"/>
      <c r="HDS42" s="194"/>
      <c r="HDT42" s="194"/>
      <c r="HDU42" s="194"/>
      <c r="HDV42" s="194"/>
      <c r="HDW42" s="194"/>
      <c r="HDX42" s="194"/>
      <c r="HDY42" s="194"/>
      <c r="HDZ42" s="194"/>
      <c r="HEA42" s="194"/>
      <c r="HEB42" s="194"/>
      <c r="HEC42" s="194"/>
      <c r="HED42" s="194"/>
      <c r="HEE42" s="194"/>
      <c r="HEF42" s="194"/>
      <c r="HEG42" s="194"/>
      <c r="HEH42" s="194"/>
      <c r="HEI42" s="194"/>
      <c r="HEJ42" s="194"/>
      <c r="HEK42" s="194"/>
      <c r="HEL42" s="194"/>
      <c r="HEM42" s="194"/>
      <c r="HEN42" s="194"/>
      <c r="HEO42" s="194"/>
      <c r="HEP42" s="194"/>
      <c r="HEQ42" s="194"/>
      <c r="HER42" s="194"/>
      <c r="HES42" s="194"/>
      <c r="HET42" s="194"/>
      <c r="HEU42" s="194"/>
      <c r="HEV42" s="194"/>
      <c r="HEW42" s="194"/>
      <c r="HEX42" s="194"/>
      <c r="HEY42" s="194"/>
      <c r="HEZ42" s="194"/>
      <c r="HFA42" s="194"/>
      <c r="HFB42" s="194"/>
      <c r="HFC42" s="194"/>
      <c r="HFD42" s="194"/>
      <c r="HFE42" s="194"/>
      <c r="HFF42" s="194"/>
      <c r="HFG42" s="194"/>
      <c r="HFH42" s="194"/>
      <c r="HFI42" s="194"/>
      <c r="HFJ42" s="194"/>
      <c r="HFK42" s="194"/>
      <c r="HFL42" s="194"/>
      <c r="HFM42" s="194"/>
      <c r="HFN42" s="194"/>
      <c r="HFO42" s="194"/>
      <c r="HFP42" s="194"/>
      <c r="HFQ42" s="194"/>
      <c r="HFR42" s="194"/>
      <c r="HFS42" s="194"/>
      <c r="HFT42" s="194"/>
      <c r="HFU42" s="194"/>
      <c r="HFV42" s="194"/>
      <c r="HFW42" s="194"/>
      <c r="HFX42" s="194"/>
      <c r="HFY42" s="194"/>
      <c r="HFZ42" s="194"/>
      <c r="HGA42" s="194"/>
      <c r="HGB42" s="194"/>
      <c r="HGC42" s="194"/>
      <c r="HGD42" s="194"/>
      <c r="HGE42" s="194"/>
      <c r="HGF42" s="194"/>
      <c r="HGG42" s="194"/>
      <c r="HGH42" s="194"/>
      <c r="HGI42" s="194"/>
      <c r="HGJ42" s="194"/>
      <c r="HGK42" s="194"/>
      <c r="HGL42" s="194"/>
      <c r="HGM42" s="194"/>
      <c r="HGN42" s="194"/>
      <c r="HGO42" s="194"/>
      <c r="HGP42" s="194"/>
      <c r="HGQ42" s="194"/>
      <c r="HGR42" s="194"/>
      <c r="HGS42" s="194"/>
      <c r="HGT42" s="194"/>
      <c r="HGU42" s="194"/>
      <c r="HGV42" s="194"/>
      <c r="HGW42" s="194"/>
      <c r="HGX42" s="194"/>
      <c r="HGY42" s="194"/>
      <c r="HGZ42" s="194"/>
      <c r="HHA42" s="194"/>
      <c r="HHB42" s="194"/>
      <c r="HHC42" s="194"/>
      <c r="HHD42" s="194"/>
      <c r="HHE42" s="194"/>
      <c r="HHF42" s="194"/>
      <c r="HHG42" s="194"/>
      <c r="HHH42" s="194"/>
      <c r="HHI42" s="194"/>
      <c r="HHJ42" s="194"/>
      <c r="HHK42" s="194"/>
      <c r="HHL42" s="194"/>
      <c r="HHM42" s="194"/>
      <c r="HHN42" s="194"/>
      <c r="HHO42" s="194"/>
      <c r="HHP42" s="194"/>
      <c r="HHQ42" s="194"/>
      <c r="HHR42" s="194"/>
      <c r="HHS42" s="194"/>
      <c r="HHT42" s="194"/>
      <c r="HHU42" s="194"/>
      <c r="HHV42" s="194"/>
      <c r="HHW42" s="194"/>
      <c r="HHX42" s="194"/>
      <c r="HHY42" s="194"/>
      <c r="HHZ42" s="194"/>
      <c r="HIA42" s="194"/>
      <c r="HIB42" s="194"/>
      <c r="HIC42" s="194"/>
      <c r="HID42" s="194"/>
      <c r="HIE42" s="194"/>
      <c r="HIF42" s="194"/>
      <c r="HIG42" s="194"/>
      <c r="HIH42" s="194"/>
      <c r="HII42" s="194"/>
      <c r="HIJ42" s="194"/>
      <c r="HIK42" s="194"/>
      <c r="HIL42" s="194"/>
      <c r="HIM42" s="194"/>
      <c r="HIN42" s="194"/>
      <c r="HIO42" s="194"/>
      <c r="HIP42" s="194"/>
      <c r="HIQ42" s="194"/>
      <c r="HIR42" s="194"/>
      <c r="HIS42" s="194"/>
      <c r="HIT42" s="194"/>
      <c r="HIU42" s="194"/>
      <c r="HIV42" s="194"/>
      <c r="HIW42" s="194"/>
      <c r="HIX42" s="194"/>
      <c r="HIY42" s="194"/>
      <c r="HIZ42" s="194"/>
      <c r="HJA42" s="194"/>
      <c r="HJB42" s="194"/>
      <c r="HJC42" s="194"/>
      <c r="HJD42" s="194"/>
      <c r="HJE42" s="194"/>
      <c r="HJF42" s="194"/>
      <c r="HJG42" s="194"/>
      <c r="HJH42" s="194"/>
      <c r="HJI42" s="194"/>
      <c r="HJJ42" s="194"/>
      <c r="HJK42" s="194"/>
      <c r="HJL42" s="194"/>
      <c r="HJM42" s="194"/>
      <c r="HJN42" s="194"/>
      <c r="HJO42" s="194"/>
      <c r="HJP42" s="194"/>
      <c r="HJQ42" s="194"/>
      <c r="HJR42" s="194"/>
      <c r="HJS42" s="194"/>
      <c r="HJT42" s="194"/>
      <c r="HJU42" s="194"/>
      <c r="HJV42" s="194"/>
      <c r="HJW42" s="194"/>
      <c r="HJX42" s="194"/>
      <c r="HJY42" s="194"/>
      <c r="HJZ42" s="194"/>
      <c r="HKA42" s="194"/>
      <c r="HKB42" s="194"/>
      <c r="HKC42" s="194"/>
      <c r="HKD42" s="194"/>
      <c r="HKE42" s="194"/>
      <c r="HKF42" s="194"/>
      <c r="HKG42" s="194"/>
      <c r="HKH42" s="194"/>
      <c r="HKI42" s="194"/>
      <c r="HKJ42" s="194"/>
      <c r="HKK42" s="194"/>
      <c r="HKL42" s="194"/>
      <c r="HKM42" s="194"/>
      <c r="HKN42" s="194"/>
      <c r="HKO42" s="194"/>
      <c r="HKP42" s="194"/>
      <c r="HKQ42" s="194"/>
      <c r="HKR42" s="194"/>
      <c r="HKS42" s="194"/>
      <c r="HKT42" s="194"/>
      <c r="HKU42" s="194"/>
      <c r="HKV42" s="194"/>
      <c r="HKW42" s="194"/>
      <c r="HKX42" s="194"/>
      <c r="HKY42" s="194"/>
      <c r="HKZ42" s="194"/>
      <c r="HLA42" s="194"/>
      <c r="HLB42" s="194"/>
      <c r="HLC42" s="194"/>
      <c r="HLD42" s="194"/>
      <c r="HLE42" s="194"/>
      <c r="HLF42" s="194"/>
      <c r="HLG42" s="194"/>
      <c r="HLH42" s="194"/>
      <c r="HLI42" s="194"/>
      <c r="HLJ42" s="194"/>
      <c r="HLK42" s="194"/>
      <c r="HLL42" s="194"/>
      <c r="HLM42" s="194"/>
      <c r="HLN42" s="194"/>
      <c r="HLO42" s="194"/>
      <c r="HLP42" s="194"/>
      <c r="HLQ42" s="194"/>
      <c r="HLR42" s="194"/>
      <c r="HLS42" s="194"/>
      <c r="HLT42" s="194"/>
      <c r="HLU42" s="194"/>
      <c r="HLV42" s="194"/>
      <c r="HLW42" s="194"/>
      <c r="HLX42" s="194"/>
      <c r="HLY42" s="194"/>
      <c r="HLZ42" s="194"/>
      <c r="HMA42" s="194"/>
      <c r="HMB42" s="194"/>
      <c r="HMC42" s="194"/>
      <c r="HMD42" s="194"/>
      <c r="HME42" s="194"/>
      <c r="HMF42" s="194"/>
      <c r="HMG42" s="194"/>
      <c r="HMH42" s="194"/>
      <c r="HMI42" s="194"/>
      <c r="HMJ42" s="194"/>
      <c r="HMK42" s="194"/>
      <c r="HML42" s="194"/>
      <c r="HMM42" s="194"/>
      <c r="HMN42" s="194"/>
      <c r="HMO42" s="194"/>
      <c r="HMP42" s="194"/>
      <c r="HMQ42" s="194"/>
      <c r="HMR42" s="194"/>
      <c r="HMS42" s="194"/>
      <c r="HMT42" s="194"/>
      <c r="HMU42" s="194"/>
      <c r="HMV42" s="194"/>
      <c r="HMW42" s="194"/>
      <c r="HMX42" s="194"/>
      <c r="HMY42" s="194"/>
      <c r="HMZ42" s="194"/>
      <c r="HNA42" s="194"/>
      <c r="HNB42" s="194"/>
      <c r="HNC42" s="194"/>
      <c r="HND42" s="194"/>
      <c r="HNE42" s="194"/>
      <c r="HNF42" s="194"/>
      <c r="HNG42" s="194"/>
      <c r="HNH42" s="194"/>
      <c r="HNI42" s="194"/>
      <c r="HNJ42" s="194"/>
      <c r="HNK42" s="194"/>
      <c r="HNL42" s="194"/>
      <c r="HNM42" s="194"/>
      <c r="HNN42" s="194"/>
      <c r="HNO42" s="194"/>
      <c r="HNP42" s="194"/>
      <c r="HNQ42" s="194"/>
      <c r="HNR42" s="194"/>
      <c r="HNS42" s="194"/>
      <c r="HNT42" s="194"/>
      <c r="HNU42" s="194"/>
      <c r="HNV42" s="194"/>
      <c r="HNW42" s="194"/>
      <c r="HNX42" s="194"/>
      <c r="HNY42" s="194"/>
      <c r="HNZ42" s="194"/>
      <c r="HOA42" s="194"/>
      <c r="HOB42" s="194"/>
      <c r="HOC42" s="194"/>
      <c r="HOD42" s="194"/>
      <c r="HOE42" s="194"/>
      <c r="HOF42" s="194"/>
      <c r="HOG42" s="194"/>
      <c r="HOH42" s="194"/>
      <c r="HOI42" s="194"/>
      <c r="HOJ42" s="194"/>
      <c r="HOK42" s="194"/>
      <c r="HOL42" s="194"/>
      <c r="HOM42" s="194"/>
      <c r="HON42" s="194"/>
      <c r="HOO42" s="194"/>
      <c r="HOP42" s="194"/>
      <c r="HOQ42" s="194"/>
      <c r="HOR42" s="194"/>
      <c r="HOS42" s="194"/>
      <c r="HOT42" s="194"/>
      <c r="HOU42" s="194"/>
      <c r="HOV42" s="194"/>
      <c r="HOW42" s="194"/>
      <c r="HOX42" s="194"/>
      <c r="HOY42" s="194"/>
      <c r="HOZ42" s="194"/>
      <c r="HPA42" s="194"/>
      <c r="HPB42" s="194"/>
      <c r="HPC42" s="194"/>
      <c r="HPD42" s="194"/>
      <c r="HPE42" s="194"/>
      <c r="HPF42" s="194"/>
      <c r="HPG42" s="194"/>
      <c r="HPH42" s="194"/>
      <c r="HPI42" s="194"/>
      <c r="HPJ42" s="194"/>
      <c r="HPK42" s="194"/>
      <c r="HPL42" s="194"/>
      <c r="HPM42" s="194"/>
      <c r="HPN42" s="194"/>
      <c r="HPO42" s="194"/>
      <c r="HPP42" s="194"/>
      <c r="HPQ42" s="194"/>
      <c r="HPR42" s="194"/>
      <c r="HPS42" s="194"/>
      <c r="HPT42" s="194"/>
      <c r="HPU42" s="194"/>
      <c r="HPV42" s="194"/>
      <c r="HPW42" s="194"/>
      <c r="HPX42" s="194"/>
      <c r="HPY42" s="194"/>
      <c r="HPZ42" s="194"/>
      <c r="HQA42" s="194"/>
      <c r="HQB42" s="194"/>
      <c r="HQC42" s="194"/>
      <c r="HQD42" s="194"/>
      <c r="HQE42" s="194"/>
      <c r="HQF42" s="194"/>
      <c r="HQG42" s="194"/>
      <c r="HQH42" s="194"/>
      <c r="HQI42" s="194"/>
      <c r="HQJ42" s="194"/>
      <c r="HQK42" s="194"/>
      <c r="HQL42" s="194"/>
      <c r="HQM42" s="194"/>
      <c r="HQN42" s="194"/>
      <c r="HQO42" s="194"/>
      <c r="HQP42" s="194"/>
      <c r="HQQ42" s="194"/>
      <c r="HQR42" s="194"/>
      <c r="HQS42" s="194"/>
      <c r="HQT42" s="194"/>
      <c r="HQU42" s="194"/>
      <c r="HQV42" s="194"/>
      <c r="HQW42" s="194"/>
      <c r="HQX42" s="194"/>
      <c r="HQY42" s="194"/>
      <c r="HQZ42" s="194"/>
      <c r="HRA42" s="194"/>
      <c r="HRB42" s="194"/>
      <c r="HRC42" s="194"/>
      <c r="HRD42" s="194"/>
      <c r="HRE42" s="194"/>
      <c r="HRF42" s="194"/>
      <c r="HRG42" s="194"/>
      <c r="HRH42" s="194"/>
      <c r="HRI42" s="194"/>
      <c r="HRJ42" s="194"/>
      <c r="HRK42" s="194"/>
      <c r="HRL42" s="194"/>
      <c r="HRM42" s="194"/>
      <c r="HRN42" s="194"/>
      <c r="HRO42" s="194"/>
      <c r="HRP42" s="194"/>
      <c r="HRQ42" s="194"/>
      <c r="HRR42" s="194"/>
      <c r="HRS42" s="194"/>
      <c r="HRT42" s="194"/>
      <c r="HRU42" s="194"/>
      <c r="HRV42" s="194"/>
      <c r="HRW42" s="194"/>
      <c r="HRX42" s="194"/>
      <c r="HRY42" s="194"/>
      <c r="HRZ42" s="194"/>
      <c r="HSA42" s="194"/>
      <c r="HSB42" s="194"/>
      <c r="HSC42" s="194"/>
      <c r="HSD42" s="194"/>
      <c r="HSE42" s="194"/>
      <c r="HSF42" s="194"/>
      <c r="HSG42" s="194"/>
      <c r="HSH42" s="194"/>
      <c r="HSI42" s="194"/>
      <c r="HSJ42" s="194"/>
      <c r="HSK42" s="194"/>
      <c r="HSL42" s="194"/>
      <c r="HSM42" s="194"/>
      <c r="HSN42" s="194"/>
      <c r="HSO42" s="194"/>
      <c r="HSP42" s="194"/>
      <c r="HSQ42" s="194"/>
      <c r="HSR42" s="194"/>
      <c r="HSS42" s="194"/>
      <c r="HST42" s="194"/>
      <c r="HSU42" s="194"/>
      <c r="HSV42" s="194"/>
      <c r="HSW42" s="194"/>
      <c r="HSX42" s="194"/>
      <c r="HSY42" s="194"/>
      <c r="HSZ42" s="194"/>
      <c r="HTA42" s="194"/>
      <c r="HTB42" s="194"/>
      <c r="HTC42" s="194"/>
      <c r="HTD42" s="194"/>
      <c r="HTE42" s="194"/>
      <c r="HTF42" s="194"/>
      <c r="HTG42" s="194"/>
      <c r="HTH42" s="194"/>
      <c r="HTI42" s="194"/>
      <c r="HTJ42" s="194"/>
      <c r="HTK42" s="194"/>
      <c r="HTL42" s="194"/>
      <c r="HTM42" s="194"/>
      <c r="HTN42" s="194"/>
      <c r="HTO42" s="194"/>
      <c r="HTP42" s="194"/>
      <c r="HTQ42" s="194"/>
      <c r="HTR42" s="194"/>
      <c r="HTS42" s="194"/>
      <c r="HTT42" s="194"/>
      <c r="HTU42" s="194"/>
      <c r="HTV42" s="194"/>
      <c r="HTW42" s="194"/>
      <c r="HTX42" s="194"/>
      <c r="HTY42" s="194"/>
      <c r="HTZ42" s="194"/>
      <c r="HUA42" s="194"/>
      <c r="HUB42" s="194"/>
      <c r="HUC42" s="194"/>
      <c r="HUD42" s="194"/>
      <c r="HUE42" s="194"/>
      <c r="HUF42" s="194"/>
      <c r="HUG42" s="194"/>
      <c r="HUH42" s="194"/>
      <c r="HUI42" s="194"/>
      <c r="HUJ42" s="194"/>
      <c r="HUK42" s="194"/>
      <c r="HUL42" s="194"/>
      <c r="HUM42" s="194"/>
      <c r="HUN42" s="194"/>
      <c r="HUO42" s="194"/>
      <c r="HUP42" s="194"/>
      <c r="HUQ42" s="194"/>
      <c r="HUR42" s="194"/>
      <c r="HUS42" s="194"/>
      <c r="HUT42" s="194"/>
      <c r="HUU42" s="194"/>
      <c r="HUV42" s="194"/>
      <c r="HUW42" s="194"/>
      <c r="HUX42" s="194"/>
      <c r="HUY42" s="194"/>
      <c r="HUZ42" s="194"/>
      <c r="HVA42" s="194"/>
      <c r="HVB42" s="194"/>
      <c r="HVC42" s="194"/>
      <c r="HVD42" s="194"/>
      <c r="HVE42" s="194"/>
      <c r="HVF42" s="194"/>
      <c r="HVG42" s="194"/>
      <c r="HVH42" s="194"/>
      <c r="HVI42" s="194"/>
      <c r="HVJ42" s="194"/>
      <c r="HVK42" s="194"/>
      <c r="HVL42" s="194"/>
      <c r="HVM42" s="194"/>
      <c r="HVN42" s="194"/>
      <c r="HVO42" s="194"/>
      <c r="HVP42" s="194"/>
      <c r="HVQ42" s="194"/>
      <c r="HVR42" s="194"/>
      <c r="HVS42" s="194"/>
      <c r="HVT42" s="194"/>
      <c r="HVU42" s="194"/>
      <c r="HVV42" s="194"/>
      <c r="HVW42" s="194"/>
      <c r="HVX42" s="194"/>
      <c r="HVY42" s="194"/>
      <c r="HVZ42" s="194"/>
      <c r="HWA42" s="194"/>
      <c r="HWB42" s="194"/>
      <c r="HWC42" s="194"/>
      <c r="HWD42" s="194"/>
      <c r="HWE42" s="194"/>
      <c r="HWF42" s="194"/>
      <c r="HWG42" s="194"/>
      <c r="HWH42" s="194"/>
      <c r="HWI42" s="194"/>
      <c r="HWJ42" s="194"/>
      <c r="HWK42" s="194"/>
      <c r="HWL42" s="194"/>
      <c r="HWM42" s="194"/>
      <c r="HWN42" s="194"/>
      <c r="HWO42" s="194"/>
      <c r="HWP42" s="194"/>
      <c r="HWQ42" s="194"/>
      <c r="HWR42" s="194"/>
      <c r="HWS42" s="194"/>
      <c r="HWT42" s="194"/>
      <c r="HWU42" s="194"/>
      <c r="HWV42" s="194"/>
      <c r="HWW42" s="194"/>
      <c r="HWX42" s="194"/>
      <c r="HWY42" s="194"/>
      <c r="HWZ42" s="194"/>
      <c r="HXA42" s="194"/>
      <c r="HXB42" s="194"/>
      <c r="HXC42" s="194"/>
      <c r="HXD42" s="194"/>
      <c r="HXE42" s="194"/>
      <c r="HXF42" s="194"/>
      <c r="HXG42" s="194"/>
      <c r="HXH42" s="194"/>
      <c r="HXI42" s="194"/>
      <c r="HXJ42" s="194"/>
      <c r="HXK42" s="194"/>
      <c r="HXL42" s="194"/>
      <c r="HXM42" s="194"/>
      <c r="HXN42" s="194"/>
      <c r="HXO42" s="194"/>
      <c r="HXP42" s="194"/>
      <c r="HXQ42" s="194"/>
      <c r="HXR42" s="194"/>
      <c r="HXS42" s="194"/>
      <c r="HXT42" s="194"/>
      <c r="HXU42" s="194"/>
      <c r="HXV42" s="194"/>
      <c r="HXW42" s="194"/>
      <c r="HXX42" s="194"/>
      <c r="HXY42" s="194"/>
      <c r="HXZ42" s="194"/>
      <c r="HYA42" s="194"/>
      <c r="HYB42" s="194"/>
      <c r="HYC42" s="194"/>
      <c r="HYD42" s="194"/>
      <c r="HYE42" s="194"/>
      <c r="HYF42" s="194"/>
      <c r="HYG42" s="194"/>
      <c r="HYH42" s="194"/>
      <c r="HYI42" s="194"/>
      <c r="HYJ42" s="194"/>
      <c r="HYK42" s="194"/>
      <c r="HYL42" s="194"/>
      <c r="HYM42" s="194"/>
      <c r="HYN42" s="194"/>
      <c r="HYO42" s="194"/>
      <c r="HYP42" s="194"/>
      <c r="HYQ42" s="194"/>
      <c r="HYR42" s="194"/>
      <c r="HYS42" s="194"/>
      <c r="HYT42" s="194"/>
      <c r="HYU42" s="194"/>
      <c r="HYV42" s="194"/>
      <c r="HYW42" s="194"/>
      <c r="HYX42" s="194"/>
      <c r="HYY42" s="194"/>
      <c r="HYZ42" s="194"/>
      <c r="HZA42" s="194"/>
      <c r="HZB42" s="194"/>
      <c r="HZC42" s="194"/>
      <c r="HZD42" s="194"/>
      <c r="HZE42" s="194"/>
      <c r="HZF42" s="194"/>
      <c r="HZG42" s="194"/>
      <c r="HZH42" s="194"/>
      <c r="HZI42" s="194"/>
      <c r="HZJ42" s="194"/>
      <c r="HZK42" s="194"/>
      <c r="HZL42" s="194"/>
      <c r="HZM42" s="194"/>
      <c r="HZN42" s="194"/>
      <c r="HZO42" s="194"/>
      <c r="HZP42" s="194"/>
      <c r="HZQ42" s="194"/>
      <c r="HZR42" s="194"/>
      <c r="HZS42" s="194"/>
      <c r="HZT42" s="194"/>
      <c r="HZU42" s="194"/>
      <c r="HZV42" s="194"/>
      <c r="HZW42" s="194"/>
      <c r="HZX42" s="194"/>
      <c r="HZY42" s="194"/>
      <c r="HZZ42" s="194"/>
      <c r="IAA42" s="194"/>
      <c r="IAB42" s="194"/>
      <c r="IAC42" s="194"/>
      <c r="IAD42" s="194"/>
      <c r="IAE42" s="194"/>
      <c r="IAF42" s="194"/>
      <c r="IAG42" s="194"/>
      <c r="IAH42" s="194"/>
      <c r="IAI42" s="194"/>
      <c r="IAJ42" s="194"/>
      <c r="IAK42" s="194"/>
      <c r="IAL42" s="194"/>
      <c r="IAM42" s="194"/>
      <c r="IAN42" s="194"/>
      <c r="IAO42" s="194"/>
      <c r="IAP42" s="194"/>
      <c r="IAQ42" s="194"/>
      <c r="IAR42" s="194"/>
      <c r="IAS42" s="194"/>
      <c r="IAT42" s="194"/>
      <c r="IAU42" s="194"/>
      <c r="IAV42" s="194"/>
      <c r="IAW42" s="194"/>
      <c r="IAX42" s="194"/>
      <c r="IAY42" s="194"/>
      <c r="IAZ42" s="194"/>
      <c r="IBA42" s="194"/>
      <c r="IBB42" s="194"/>
      <c r="IBC42" s="194"/>
      <c r="IBD42" s="194"/>
      <c r="IBE42" s="194"/>
      <c r="IBF42" s="194"/>
      <c r="IBG42" s="194"/>
      <c r="IBH42" s="194"/>
      <c r="IBI42" s="194"/>
      <c r="IBJ42" s="194"/>
      <c r="IBK42" s="194"/>
      <c r="IBL42" s="194"/>
      <c r="IBM42" s="194"/>
      <c r="IBN42" s="194"/>
      <c r="IBO42" s="194"/>
      <c r="IBP42" s="194"/>
      <c r="IBQ42" s="194"/>
      <c r="IBR42" s="194"/>
      <c r="IBS42" s="194"/>
      <c r="IBT42" s="194"/>
      <c r="IBU42" s="194"/>
      <c r="IBV42" s="194"/>
      <c r="IBW42" s="194"/>
      <c r="IBX42" s="194"/>
      <c r="IBY42" s="194"/>
      <c r="IBZ42" s="194"/>
      <c r="ICA42" s="194"/>
      <c r="ICB42" s="194"/>
      <c r="ICC42" s="194"/>
      <c r="ICD42" s="194"/>
      <c r="ICE42" s="194"/>
      <c r="ICF42" s="194"/>
      <c r="ICG42" s="194"/>
      <c r="ICH42" s="194"/>
      <c r="ICI42" s="194"/>
      <c r="ICJ42" s="194"/>
      <c r="ICK42" s="194"/>
      <c r="ICL42" s="194"/>
      <c r="ICM42" s="194"/>
      <c r="ICN42" s="194"/>
      <c r="ICO42" s="194"/>
      <c r="ICP42" s="194"/>
      <c r="ICQ42" s="194"/>
      <c r="ICR42" s="194"/>
      <c r="ICS42" s="194"/>
      <c r="ICT42" s="194"/>
      <c r="ICU42" s="194"/>
      <c r="ICV42" s="194"/>
      <c r="ICW42" s="194"/>
      <c r="ICX42" s="194"/>
      <c r="ICY42" s="194"/>
      <c r="ICZ42" s="194"/>
      <c r="IDA42" s="194"/>
      <c r="IDB42" s="194"/>
      <c r="IDC42" s="194"/>
      <c r="IDD42" s="194"/>
      <c r="IDE42" s="194"/>
      <c r="IDF42" s="194"/>
      <c r="IDG42" s="194"/>
      <c r="IDH42" s="194"/>
      <c r="IDI42" s="194"/>
      <c r="IDJ42" s="194"/>
      <c r="IDK42" s="194"/>
      <c r="IDL42" s="194"/>
      <c r="IDM42" s="194"/>
      <c r="IDN42" s="194"/>
      <c r="IDO42" s="194"/>
      <c r="IDP42" s="194"/>
      <c r="IDQ42" s="194"/>
      <c r="IDR42" s="194"/>
      <c r="IDS42" s="194"/>
      <c r="IDT42" s="194"/>
      <c r="IDU42" s="194"/>
      <c r="IDV42" s="194"/>
      <c r="IDW42" s="194"/>
      <c r="IDX42" s="194"/>
      <c r="IDY42" s="194"/>
      <c r="IDZ42" s="194"/>
      <c r="IEA42" s="194"/>
      <c r="IEB42" s="194"/>
      <c r="IEC42" s="194"/>
      <c r="IED42" s="194"/>
      <c r="IEE42" s="194"/>
      <c r="IEF42" s="194"/>
      <c r="IEG42" s="194"/>
      <c r="IEH42" s="194"/>
      <c r="IEI42" s="194"/>
      <c r="IEJ42" s="194"/>
      <c r="IEK42" s="194"/>
      <c r="IEL42" s="194"/>
      <c r="IEM42" s="194"/>
      <c r="IEN42" s="194"/>
      <c r="IEO42" s="194"/>
      <c r="IEP42" s="194"/>
      <c r="IEQ42" s="194"/>
      <c r="IER42" s="194"/>
      <c r="IES42" s="194"/>
      <c r="IET42" s="194"/>
      <c r="IEU42" s="194"/>
      <c r="IEV42" s="194"/>
      <c r="IEW42" s="194"/>
      <c r="IEX42" s="194"/>
      <c r="IEY42" s="194"/>
      <c r="IEZ42" s="194"/>
      <c r="IFA42" s="194"/>
      <c r="IFB42" s="194"/>
      <c r="IFC42" s="194"/>
      <c r="IFD42" s="194"/>
      <c r="IFE42" s="194"/>
      <c r="IFF42" s="194"/>
      <c r="IFG42" s="194"/>
      <c r="IFH42" s="194"/>
      <c r="IFI42" s="194"/>
      <c r="IFJ42" s="194"/>
      <c r="IFK42" s="194"/>
      <c r="IFL42" s="194"/>
      <c r="IFM42" s="194"/>
      <c r="IFN42" s="194"/>
      <c r="IFO42" s="194"/>
      <c r="IFP42" s="194"/>
      <c r="IFQ42" s="194"/>
      <c r="IFR42" s="194"/>
      <c r="IFS42" s="194"/>
      <c r="IFT42" s="194"/>
      <c r="IFU42" s="194"/>
      <c r="IFV42" s="194"/>
      <c r="IFW42" s="194"/>
      <c r="IFX42" s="194"/>
      <c r="IFY42" s="194"/>
      <c r="IFZ42" s="194"/>
      <c r="IGA42" s="194"/>
      <c r="IGB42" s="194"/>
      <c r="IGC42" s="194"/>
      <c r="IGD42" s="194"/>
      <c r="IGE42" s="194"/>
      <c r="IGF42" s="194"/>
      <c r="IGG42" s="194"/>
      <c r="IGH42" s="194"/>
      <c r="IGI42" s="194"/>
      <c r="IGJ42" s="194"/>
      <c r="IGK42" s="194"/>
      <c r="IGL42" s="194"/>
      <c r="IGM42" s="194"/>
      <c r="IGN42" s="194"/>
      <c r="IGO42" s="194"/>
      <c r="IGP42" s="194"/>
      <c r="IGQ42" s="194"/>
      <c r="IGR42" s="194"/>
      <c r="IGS42" s="194"/>
      <c r="IGT42" s="194"/>
      <c r="IGU42" s="194"/>
      <c r="IGV42" s="194"/>
      <c r="IGW42" s="194"/>
      <c r="IGX42" s="194"/>
      <c r="IGY42" s="194"/>
      <c r="IGZ42" s="194"/>
      <c r="IHA42" s="194"/>
      <c r="IHB42" s="194"/>
      <c r="IHC42" s="194"/>
      <c r="IHD42" s="194"/>
      <c r="IHE42" s="194"/>
      <c r="IHF42" s="194"/>
      <c r="IHG42" s="194"/>
      <c r="IHH42" s="194"/>
      <c r="IHI42" s="194"/>
      <c r="IHJ42" s="194"/>
      <c r="IHK42" s="194"/>
      <c r="IHL42" s="194"/>
      <c r="IHM42" s="194"/>
      <c r="IHN42" s="194"/>
      <c r="IHO42" s="194"/>
      <c r="IHP42" s="194"/>
      <c r="IHQ42" s="194"/>
      <c r="IHR42" s="194"/>
      <c r="IHS42" s="194"/>
      <c r="IHT42" s="194"/>
      <c r="IHU42" s="194"/>
      <c r="IHV42" s="194"/>
      <c r="IHW42" s="194"/>
      <c r="IHX42" s="194"/>
      <c r="IHY42" s="194"/>
      <c r="IHZ42" s="194"/>
      <c r="IIA42" s="194"/>
      <c r="IIB42" s="194"/>
      <c r="IIC42" s="194"/>
      <c r="IID42" s="194"/>
      <c r="IIE42" s="194"/>
      <c r="IIF42" s="194"/>
      <c r="IIG42" s="194"/>
      <c r="IIH42" s="194"/>
      <c r="III42" s="194"/>
      <c r="IIJ42" s="194"/>
      <c r="IIK42" s="194"/>
      <c r="IIL42" s="194"/>
      <c r="IIM42" s="194"/>
      <c r="IIN42" s="194"/>
      <c r="IIO42" s="194"/>
      <c r="IIP42" s="194"/>
      <c r="IIQ42" s="194"/>
      <c r="IIR42" s="194"/>
      <c r="IIS42" s="194"/>
      <c r="IIT42" s="194"/>
      <c r="IIU42" s="194"/>
      <c r="IIV42" s="194"/>
      <c r="IIW42" s="194"/>
      <c r="IIX42" s="194"/>
      <c r="IIY42" s="194"/>
      <c r="IIZ42" s="194"/>
      <c r="IJA42" s="194"/>
      <c r="IJB42" s="194"/>
      <c r="IJC42" s="194"/>
      <c r="IJD42" s="194"/>
      <c r="IJE42" s="194"/>
      <c r="IJF42" s="194"/>
      <c r="IJG42" s="194"/>
      <c r="IJH42" s="194"/>
      <c r="IJI42" s="194"/>
      <c r="IJJ42" s="194"/>
      <c r="IJK42" s="194"/>
      <c r="IJL42" s="194"/>
      <c r="IJM42" s="194"/>
      <c r="IJN42" s="194"/>
      <c r="IJO42" s="194"/>
      <c r="IJP42" s="194"/>
      <c r="IJQ42" s="194"/>
      <c r="IJR42" s="194"/>
      <c r="IJS42" s="194"/>
      <c r="IJT42" s="194"/>
      <c r="IJU42" s="194"/>
      <c r="IJV42" s="194"/>
      <c r="IJW42" s="194"/>
      <c r="IJX42" s="194"/>
      <c r="IJY42" s="194"/>
      <c r="IJZ42" s="194"/>
      <c r="IKA42" s="194"/>
      <c r="IKB42" s="194"/>
      <c r="IKC42" s="194"/>
      <c r="IKD42" s="194"/>
      <c r="IKE42" s="194"/>
      <c r="IKF42" s="194"/>
      <c r="IKG42" s="194"/>
      <c r="IKH42" s="194"/>
      <c r="IKI42" s="194"/>
      <c r="IKJ42" s="194"/>
      <c r="IKK42" s="194"/>
      <c r="IKL42" s="194"/>
      <c r="IKM42" s="194"/>
      <c r="IKN42" s="194"/>
      <c r="IKO42" s="194"/>
      <c r="IKP42" s="194"/>
      <c r="IKQ42" s="194"/>
      <c r="IKR42" s="194"/>
      <c r="IKS42" s="194"/>
      <c r="IKT42" s="194"/>
      <c r="IKU42" s="194"/>
      <c r="IKV42" s="194"/>
      <c r="IKW42" s="194"/>
      <c r="IKX42" s="194"/>
      <c r="IKY42" s="194"/>
      <c r="IKZ42" s="194"/>
      <c r="ILA42" s="194"/>
      <c r="ILB42" s="194"/>
      <c r="ILC42" s="194"/>
      <c r="ILD42" s="194"/>
      <c r="ILE42" s="194"/>
      <c r="ILF42" s="194"/>
      <c r="ILG42" s="194"/>
      <c r="ILH42" s="194"/>
      <c r="ILI42" s="194"/>
      <c r="ILJ42" s="194"/>
      <c r="ILK42" s="194"/>
      <c r="ILL42" s="194"/>
      <c r="ILM42" s="194"/>
      <c r="ILN42" s="194"/>
      <c r="ILO42" s="194"/>
      <c r="ILP42" s="194"/>
      <c r="ILQ42" s="194"/>
      <c r="ILR42" s="194"/>
      <c r="ILS42" s="194"/>
      <c r="ILT42" s="194"/>
      <c r="ILU42" s="194"/>
      <c r="ILV42" s="194"/>
      <c r="ILW42" s="194"/>
      <c r="ILX42" s="194"/>
      <c r="ILY42" s="194"/>
      <c r="ILZ42" s="194"/>
      <c r="IMA42" s="194"/>
      <c r="IMB42" s="194"/>
      <c r="IMC42" s="194"/>
      <c r="IMD42" s="194"/>
      <c r="IME42" s="194"/>
      <c r="IMF42" s="194"/>
      <c r="IMG42" s="194"/>
      <c r="IMH42" s="194"/>
      <c r="IMI42" s="194"/>
      <c r="IMJ42" s="194"/>
      <c r="IMK42" s="194"/>
      <c r="IML42" s="194"/>
      <c r="IMM42" s="194"/>
      <c r="IMN42" s="194"/>
      <c r="IMO42" s="194"/>
      <c r="IMP42" s="194"/>
      <c r="IMQ42" s="194"/>
      <c r="IMR42" s="194"/>
      <c r="IMS42" s="194"/>
      <c r="IMT42" s="194"/>
      <c r="IMU42" s="194"/>
      <c r="IMV42" s="194"/>
      <c r="IMW42" s="194"/>
      <c r="IMX42" s="194"/>
      <c r="IMY42" s="194"/>
      <c r="IMZ42" s="194"/>
      <c r="INA42" s="194"/>
      <c r="INB42" s="194"/>
      <c r="INC42" s="194"/>
      <c r="IND42" s="194"/>
      <c r="INE42" s="194"/>
      <c r="INF42" s="194"/>
      <c r="ING42" s="194"/>
      <c r="INH42" s="194"/>
      <c r="INI42" s="194"/>
      <c r="INJ42" s="194"/>
      <c r="INK42" s="194"/>
      <c r="INL42" s="194"/>
      <c r="INM42" s="194"/>
      <c r="INN42" s="194"/>
      <c r="INO42" s="194"/>
      <c r="INP42" s="194"/>
      <c r="INQ42" s="194"/>
      <c r="INR42" s="194"/>
      <c r="INS42" s="194"/>
      <c r="INT42" s="194"/>
      <c r="INU42" s="194"/>
      <c r="INV42" s="194"/>
      <c r="INW42" s="194"/>
      <c r="INX42" s="194"/>
      <c r="INY42" s="194"/>
      <c r="INZ42" s="194"/>
      <c r="IOA42" s="194"/>
      <c r="IOB42" s="194"/>
      <c r="IOC42" s="194"/>
      <c r="IOD42" s="194"/>
      <c r="IOE42" s="194"/>
      <c r="IOF42" s="194"/>
      <c r="IOG42" s="194"/>
      <c r="IOH42" s="194"/>
      <c r="IOI42" s="194"/>
      <c r="IOJ42" s="194"/>
      <c r="IOK42" s="194"/>
      <c r="IOL42" s="194"/>
      <c r="IOM42" s="194"/>
      <c r="ION42" s="194"/>
      <c r="IOO42" s="194"/>
      <c r="IOP42" s="194"/>
      <c r="IOQ42" s="194"/>
      <c r="IOR42" s="194"/>
      <c r="IOS42" s="194"/>
      <c r="IOT42" s="194"/>
      <c r="IOU42" s="194"/>
      <c r="IOV42" s="194"/>
      <c r="IOW42" s="194"/>
      <c r="IOX42" s="194"/>
      <c r="IOY42" s="194"/>
      <c r="IOZ42" s="194"/>
      <c r="IPA42" s="194"/>
      <c r="IPB42" s="194"/>
      <c r="IPC42" s="194"/>
      <c r="IPD42" s="194"/>
      <c r="IPE42" s="194"/>
      <c r="IPF42" s="194"/>
      <c r="IPG42" s="194"/>
      <c r="IPH42" s="194"/>
      <c r="IPI42" s="194"/>
      <c r="IPJ42" s="194"/>
      <c r="IPK42" s="194"/>
      <c r="IPL42" s="194"/>
      <c r="IPM42" s="194"/>
      <c r="IPN42" s="194"/>
      <c r="IPO42" s="194"/>
      <c r="IPP42" s="194"/>
      <c r="IPQ42" s="194"/>
      <c r="IPR42" s="194"/>
      <c r="IPS42" s="194"/>
      <c r="IPT42" s="194"/>
      <c r="IPU42" s="194"/>
      <c r="IPV42" s="194"/>
      <c r="IPW42" s="194"/>
      <c r="IPX42" s="194"/>
      <c r="IPY42" s="194"/>
      <c r="IPZ42" s="194"/>
      <c r="IQA42" s="194"/>
      <c r="IQB42" s="194"/>
      <c r="IQC42" s="194"/>
      <c r="IQD42" s="194"/>
      <c r="IQE42" s="194"/>
      <c r="IQF42" s="194"/>
      <c r="IQG42" s="194"/>
      <c r="IQH42" s="194"/>
      <c r="IQI42" s="194"/>
      <c r="IQJ42" s="194"/>
      <c r="IQK42" s="194"/>
      <c r="IQL42" s="194"/>
      <c r="IQM42" s="194"/>
      <c r="IQN42" s="194"/>
      <c r="IQO42" s="194"/>
      <c r="IQP42" s="194"/>
      <c r="IQQ42" s="194"/>
      <c r="IQR42" s="194"/>
      <c r="IQS42" s="194"/>
      <c r="IQT42" s="194"/>
      <c r="IQU42" s="194"/>
      <c r="IQV42" s="194"/>
      <c r="IQW42" s="194"/>
      <c r="IQX42" s="194"/>
      <c r="IQY42" s="194"/>
      <c r="IQZ42" s="194"/>
      <c r="IRA42" s="194"/>
      <c r="IRB42" s="194"/>
      <c r="IRC42" s="194"/>
      <c r="IRD42" s="194"/>
      <c r="IRE42" s="194"/>
      <c r="IRF42" s="194"/>
      <c r="IRG42" s="194"/>
      <c r="IRH42" s="194"/>
      <c r="IRI42" s="194"/>
      <c r="IRJ42" s="194"/>
      <c r="IRK42" s="194"/>
      <c r="IRL42" s="194"/>
      <c r="IRM42" s="194"/>
      <c r="IRN42" s="194"/>
      <c r="IRO42" s="194"/>
      <c r="IRP42" s="194"/>
      <c r="IRQ42" s="194"/>
      <c r="IRR42" s="194"/>
      <c r="IRS42" s="194"/>
      <c r="IRT42" s="194"/>
      <c r="IRU42" s="194"/>
      <c r="IRV42" s="194"/>
      <c r="IRW42" s="194"/>
      <c r="IRX42" s="194"/>
      <c r="IRY42" s="194"/>
      <c r="IRZ42" s="194"/>
      <c r="ISA42" s="194"/>
      <c r="ISB42" s="194"/>
      <c r="ISC42" s="194"/>
      <c r="ISD42" s="194"/>
      <c r="ISE42" s="194"/>
      <c r="ISF42" s="194"/>
      <c r="ISG42" s="194"/>
      <c r="ISH42" s="194"/>
      <c r="ISI42" s="194"/>
      <c r="ISJ42" s="194"/>
      <c r="ISK42" s="194"/>
      <c r="ISL42" s="194"/>
      <c r="ISM42" s="194"/>
      <c r="ISN42" s="194"/>
      <c r="ISO42" s="194"/>
      <c r="ISP42" s="194"/>
      <c r="ISQ42" s="194"/>
      <c r="ISR42" s="194"/>
      <c r="ISS42" s="194"/>
      <c r="IST42" s="194"/>
      <c r="ISU42" s="194"/>
      <c r="ISV42" s="194"/>
      <c r="ISW42" s="194"/>
      <c r="ISX42" s="194"/>
      <c r="ISY42" s="194"/>
      <c r="ISZ42" s="194"/>
      <c r="ITA42" s="194"/>
      <c r="ITB42" s="194"/>
      <c r="ITC42" s="194"/>
      <c r="ITD42" s="194"/>
      <c r="ITE42" s="194"/>
      <c r="ITF42" s="194"/>
      <c r="ITG42" s="194"/>
      <c r="ITH42" s="194"/>
      <c r="ITI42" s="194"/>
      <c r="ITJ42" s="194"/>
      <c r="ITK42" s="194"/>
      <c r="ITL42" s="194"/>
      <c r="ITM42" s="194"/>
      <c r="ITN42" s="194"/>
      <c r="ITO42" s="194"/>
      <c r="ITP42" s="194"/>
      <c r="ITQ42" s="194"/>
      <c r="ITR42" s="194"/>
      <c r="ITS42" s="194"/>
      <c r="ITT42" s="194"/>
      <c r="ITU42" s="194"/>
      <c r="ITV42" s="194"/>
      <c r="ITW42" s="194"/>
      <c r="ITX42" s="194"/>
      <c r="ITY42" s="194"/>
      <c r="ITZ42" s="194"/>
      <c r="IUA42" s="194"/>
      <c r="IUB42" s="194"/>
      <c r="IUC42" s="194"/>
      <c r="IUD42" s="194"/>
      <c r="IUE42" s="194"/>
      <c r="IUF42" s="194"/>
      <c r="IUG42" s="194"/>
      <c r="IUH42" s="194"/>
      <c r="IUI42" s="194"/>
      <c r="IUJ42" s="194"/>
      <c r="IUK42" s="194"/>
      <c r="IUL42" s="194"/>
      <c r="IUM42" s="194"/>
      <c r="IUN42" s="194"/>
      <c r="IUO42" s="194"/>
      <c r="IUP42" s="194"/>
      <c r="IUQ42" s="194"/>
      <c r="IUR42" s="194"/>
      <c r="IUS42" s="194"/>
      <c r="IUT42" s="194"/>
      <c r="IUU42" s="194"/>
      <c r="IUV42" s="194"/>
      <c r="IUW42" s="194"/>
      <c r="IUX42" s="194"/>
      <c r="IUY42" s="194"/>
      <c r="IUZ42" s="194"/>
      <c r="IVA42" s="194"/>
      <c r="IVB42" s="194"/>
      <c r="IVC42" s="194"/>
      <c r="IVD42" s="194"/>
      <c r="IVE42" s="194"/>
      <c r="IVF42" s="194"/>
      <c r="IVG42" s="194"/>
      <c r="IVH42" s="194"/>
      <c r="IVI42" s="194"/>
      <c r="IVJ42" s="194"/>
      <c r="IVK42" s="194"/>
      <c r="IVL42" s="194"/>
      <c r="IVM42" s="194"/>
      <c r="IVN42" s="194"/>
      <c r="IVO42" s="194"/>
      <c r="IVP42" s="194"/>
      <c r="IVQ42" s="194"/>
      <c r="IVR42" s="194"/>
      <c r="IVS42" s="194"/>
      <c r="IVT42" s="194"/>
      <c r="IVU42" s="194"/>
      <c r="IVV42" s="194"/>
      <c r="IVW42" s="194"/>
      <c r="IVX42" s="194"/>
      <c r="IVY42" s="194"/>
      <c r="IVZ42" s="194"/>
      <c r="IWA42" s="194"/>
      <c r="IWB42" s="194"/>
      <c r="IWC42" s="194"/>
      <c r="IWD42" s="194"/>
      <c r="IWE42" s="194"/>
      <c r="IWF42" s="194"/>
      <c r="IWG42" s="194"/>
      <c r="IWH42" s="194"/>
      <c r="IWI42" s="194"/>
      <c r="IWJ42" s="194"/>
      <c r="IWK42" s="194"/>
      <c r="IWL42" s="194"/>
      <c r="IWM42" s="194"/>
      <c r="IWN42" s="194"/>
      <c r="IWO42" s="194"/>
      <c r="IWP42" s="194"/>
      <c r="IWQ42" s="194"/>
      <c r="IWR42" s="194"/>
      <c r="IWS42" s="194"/>
      <c r="IWT42" s="194"/>
      <c r="IWU42" s="194"/>
      <c r="IWV42" s="194"/>
      <c r="IWW42" s="194"/>
      <c r="IWX42" s="194"/>
      <c r="IWY42" s="194"/>
      <c r="IWZ42" s="194"/>
      <c r="IXA42" s="194"/>
      <c r="IXB42" s="194"/>
      <c r="IXC42" s="194"/>
      <c r="IXD42" s="194"/>
      <c r="IXE42" s="194"/>
      <c r="IXF42" s="194"/>
      <c r="IXG42" s="194"/>
      <c r="IXH42" s="194"/>
      <c r="IXI42" s="194"/>
      <c r="IXJ42" s="194"/>
      <c r="IXK42" s="194"/>
      <c r="IXL42" s="194"/>
      <c r="IXM42" s="194"/>
      <c r="IXN42" s="194"/>
      <c r="IXO42" s="194"/>
      <c r="IXP42" s="194"/>
      <c r="IXQ42" s="194"/>
      <c r="IXR42" s="194"/>
      <c r="IXS42" s="194"/>
      <c r="IXT42" s="194"/>
      <c r="IXU42" s="194"/>
      <c r="IXV42" s="194"/>
      <c r="IXW42" s="194"/>
      <c r="IXX42" s="194"/>
      <c r="IXY42" s="194"/>
      <c r="IXZ42" s="194"/>
      <c r="IYA42" s="194"/>
      <c r="IYB42" s="194"/>
      <c r="IYC42" s="194"/>
      <c r="IYD42" s="194"/>
      <c r="IYE42" s="194"/>
      <c r="IYF42" s="194"/>
      <c r="IYG42" s="194"/>
      <c r="IYH42" s="194"/>
      <c r="IYI42" s="194"/>
      <c r="IYJ42" s="194"/>
      <c r="IYK42" s="194"/>
      <c r="IYL42" s="194"/>
      <c r="IYM42" s="194"/>
      <c r="IYN42" s="194"/>
      <c r="IYO42" s="194"/>
      <c r="IYP42" s="194"/>
      <c r="IYQ42" s="194"/>
      <c r="IYR42" s="194"/>
      <c r="IYS42" s="194"/>
      <c r="IYT42" s="194"/>
      <c r="IYU42" s="194"/>
      <c r="IYV42" s="194"/>
      <c r="IYW42" s="194"/>
      <c r="IYX42" s="194"/>
      <c r="IYY42" s="194"/>
      <c r="IYZ42" s="194"/>
      <c r="IZA42" s="194"/>
      <c r="IZB42" s="194"/>
      <c r="IZC42" s="194"/>
      <c r="IZD42" s="194"/>
      <c r="IZE42" s="194"/>
      <c r="IZF42" s="194"/>
      <c r="IZG42" s="194"/>
      <c r="IZH42" s="194"/>
      <c r="IZI42" s="194"/>
      <c r="IZJ42" s="194"/>
      <c r="IZK42" s="194"/>
      <c r="IZL42" s="194"/>
      <c r="IZM42" s="194"/>
      <c r="IZN42" s="194"/>
      <c r="IZO42" s="194"/>
      <c r="IZP42" s="194"/>
      <c r="IZQ42" s="194"/>
      <c r="IZR42" s="194"/>
      <c r="IZS42" s="194"/>
      <c r="IZT42" s="194"/>
      <c r="IZU42" s="194"/>
      <c r="IZV42" s="194"/>
      <c r="IZW42" s="194"/>
      <c r="IZX42" s="194"/>
      <c r="IZY42" s="194"/>
      <c r="IZZ42" s="194"/>
      <c r="JAA42" s="194"/>
      <c r="JAB42" s="194"/>
      <c r="JAC42" s="194"/>
      <c r="JAD42" s="194"/>
      <c r="JAE42" s="194"/>
      <c r="JAF42" s="194"/>
      <c r="JAG42" s="194"/>
      <c r="JAH42" s="194"/>
      <c r="JAI42" s="194"/>
      <c r="JAJ42" s="194"/>
      <c r="JAK42" s="194"/>
      <c r="JAL42" s="194"/>
      <c r="JAM42" s="194"/>
      <c r="JAN42" s="194"/>
      <c r="JAO42" s="194"/>
      <c r="JAP42" s="194"/>
      <c r="JAQ42" s="194"/>
      <c r="JAR42" s="194"/>
      <c r="JAS42" s="194"/>
      <c r="JAT42" s="194"/>
      <c r="JAU42" s="194"/>
      <c r="JAV42" s="194"/>
      <c r="JAW42" s="194"/>
      <c r="JAX42" s="194"/>
      <c r="JAY42" s="194"/>
      <c r="JAZ42" s="194"/>
      <c r="JBA42" s="194"/>
      <c r="JBB42" s="194"/>
      <c r="JBC42" s="194"/>
      <c r="JBD42" s="194"/>
      <c r="JBE42" s="194"/>
      <c r="JBF42" s="194"/>
      <c r="JBG42" s="194"/>
      <c r="JBH42" s="194"/>
      <c r="JBI42" s="194"/>
      <c r="JBJ42" s="194"/>
      <c r="JBK42" s="194"/>
      <c r="JBL42" s="194"/>
      <c r="JBM42" s="194"/>
      <c r="JBN42" s="194"/>
      <c r="JBO42" s="194"/>
      <c r="JBP42" s="194"/>
      <c r="JBQ42" s="194"/>
      <c r="JBR42" s="194"/>
      <c r="JBS42" s="194"/>
      <c r="JBT42" s="194"/>
      <c r="JBU42" s="194"/>
      <c r="JBV42" s="194"/>
      <c r="JBW42" s="194"/>
      <c r="JBX42" s="194"/>
      <c r="JBY42" s="194"/>
      <c r="JBZ42" s="194"/>
      <c r="JCA42" s="194"/>
      <c r="JCB42" s="194"/>
      <c r="JCC42" s="194"/>
      <c r="JCD42" s="194"/>
      <c r="JCE42" s="194"/>
      <c r="JCF42" s="194"/>
      <c r="JCG42" s="194"/>
      <c r="JCH42" s="194"/>
      <c r="JCI42" s="194"/>
      <c r="JCJ42" s="194"/>
      <c r="JCK42" s="194"/>
      <c r="JCL42" s="194"/>
      <c r="JCM42" s="194"/>
      <c r="JCN42" s="194"/>
      <c r="JCO42" s="194"/>
      <c r="JCP42" s="194"/>
      <c r="JCQ42" s="194"/>
      <c r="JCR42" s="194"/>
      <c r="JCS42" s="194"/>
      <c r="JCT42" s="194"/>
      <c r="JCU42" s="194"/>
      <c r="JCV42" s="194"/>
      <c r="JCW42" s="194"/>
      <c r="JCX42" s="194"/>
      <c r="JCY42" s="194"/>
      <c r="JCZ42" s="194"/>
      <c r="JDA42" s="194"/>
      <c r="JDB42" s="194"/>
      <c r="JDC42" s="194"/>
      <c r="JDD42" s="194"/>
      <c r="JDE42" s="194"/>
      <c r="JDF42" s="194"/>
      <c r="JDG42" s="194"/>
      <c r="JDH42" s="194"/>
      <c r="JDI42" s="194"/>
      <c r="JDJ42" s="194"/>
      <c r="JDK42" s="194"/>
      <c r="JDL42" s="194"/>
      <c r="JDM42" s="194"/>
      <c r="JDN42" s="194"/>
      <c r="JDO42" s="194"/>
      <c r="JDP42" s="194"/>
      <c r="JDQ42" s="194"/>
      <c r="JDR42" s="194"/>
      <c r="JDS42" s="194"/>
      <c r="JDT42" s="194"/>
      <c r="JDU42" s="194"/>
      <c r="JDV42" s="194"/>
      <c r="JDW42" s="194"/>
      <c r="JDX42" s="194"/>
      <c r="JDY42" s="194"/>
      <c r="JDZ42" s="194"/>
      <c r="JEA42" s="194"/>
      <c r="JEB42" s="194"/>
      <c r="JEC42" s="194"/>
      <c r="JED42" s="194"/>
      <c r="JEE42" s="194"/>
      <c r="JEF42" s="194"/>
      <c r="JEG42" s="194"/>
      <c r="JEH42" s="194"/>
      <c r="JEI42" s="194"/>
      <c r="JEJ42" s="194"/>
      <c r="JEK42" s="194"/>
      <c r="JEL42" s="194"/>
      <c r="JEM42" s="194"/>
      <c r="JEN42" s="194"/>
      <c r="JEO42" s="194"/>
      <c r="JEP42" s="194"/>
      <c r="JEQ42" s="194"/>
      <c r="JER42" s="194"/>
      <c r="JES42" s="194"/>
      <c r="JET42" s="194"/>
      <c r="JEU42" s="194"/>
      <c r="JEV42" s="194"/>
      <c r="JEW42" s="194"/>
      <c r="JEX42" s="194"/>
      <c r="JEY42" s="194"/>
      <c r="JEZ42" s="194"/>
      <c r="JFA42" s="194"/>
      <c r="JFB42" s="194"/>
      <c r="JFC42" s="194"/>
      <c r="JFD42" s="194"/>
      <c r="JFE42" s="194"/>
      <c r="JFF42" s="194"/>
      <c r="JFG42" s="194"/>
      <c r="JFH42" s="194"/>
      <c r="JFI42" s="194"/>
      <c r="JFJ42" s="194"/>
      <c r="JFK42" s="194"/>
      <c r="JFL42" s="194"/>
      <c r="JFM42" s="194"/>
      <c r="JFN42" s="194"/>
      <c r="JFO42" s="194"/>
      <c r="JFP42" s="194"/>
      <c r="JFQ42" s="194"/>
      <c r="JFR42" s="194"/>
      <c r="JFS42" s="194"/>
      <c r="JFT42" s="194"/>
      <c r="JFU42" s="194"/>
      <c r="JFV42" s="194"/>
      <c r="JFW42" s="194"/>
      <c r="JFX42" s="194"/>
      <c r="JFY42" s="194"/>
      <c r="JFZ42" s="194"/>
      <c r="JGA42" s="194"/>
      <c r="JGB42" s="194"/>
      <c r="JGC42" s="194"/>
      <c r="JGD42" s="194"/>
      <c r="JGE42" s="194"/>
      <c r="JGF42" s="194"/>
      <c r="JGG42" s="194"/>
      <c r="JGH42" s="194"/>
      <c r="JGI42" s="194"/>
      <c r="JGJ42" s="194"/>
      <c r="JGK42" s="194"/>
      <c r="JGL42" s="194"/>
      <c r="JGM42" s="194"/>
      <c r="JGN42" s="194"/>
      <c r="JGO42" s="194"/>
      <c r="JGP42" s="194"/>
      <c r="JGQ42" s="194"/>
      <c r="JGR42" s="194"/>
      <c r="JGS42" s="194"/>
      <c r="JGT42" s="194"/>
      <c r="JGU42" s="194"/>
      <c r="JGV42" s="194"/>
      <c r="JGW42" s="194"/>
      <c r="JGX42" s="194"/>
      <c r="JGY42" s="194"/>
      <c r="JGZ42" s="194"/>
      <c r="JHA42" s="194"/>
      <c r="JHB42" s="194"/>
      <c r="JHC42" s="194"/>
      <c r="JHD42" s="194"/>
      <c r="JHE42" s="194"/>
      <c r="JHF42" s="194"/>
      <c r="JHG42" s="194"/>
      <c r="JHH42" s="194"/>
      <c r="JHI42" s="194"/>
      <c r="JHJ42" s="194"/>
      <c r="JHK42" s="194"/>
      <c r="JHL42" s="194"/>
      <c r="JHM42" s="194"/>
      <c r="JHN42" s="194"/>
      <c r="JHO42" s="194"/>
      <c r="JHP42" s="194"/>
      <c r="JHQ42" s="194"/>
      <c r="JHR42" s="194"/>
      <c r="JHS42" s="194"/>
      <c r="JHT42" s="194"/>
      <c r="JHU42" s="194"/>
      <c r="JHV42" s="194"/>
      <c r="JHW42" s="194"/>
      <c r="JHX42" s="194"/>
      <c r="JHY42" s="194"/>
      <c r="JHZ42" s="194"/>
      <c r="JIA42" s="194"/>
      <c r="JIB42" s="194"/>
      <c r="JIC42" s="194"/>
      <c r="JID42" s="194"/>
      <c r="JIE42" s="194"/>
      <c r="JIF42" s="194"/>
      <c r="JIG42" s="194"/>
      <c r="JIH42" s="194"/>
      <c r="JII42" s="194"/>
      <c r="JIJ42" s="194"/>
      <c r="JIK42" s="194"/>
      <c r="JIL42" s="194"/>
      <c r="JIM42" s="194"/>
      <c r="JIN42" s="194"/>
      <c r="JIO42" s="194"/>
      <c r="JIP42" s="194"/>
      <c r="JIQ42" s="194"/>
      <c r="JIR42" s="194"/>
      <c r="JIS42" s="194"/>
      <c r="JIT42" s="194"/>
      <c r="JIU42" s="194"/>
      <c r="JIV42" s="194"/>
      <c r="JIW42" s="194"/>
      <c r="JIX42" s="194"/>
      <c r="JIY42" s="194"/>
      <c r="JIZ42" s="194"/>
      <c r="JJA42" s="194"/>
      <c r="JJB42" s="194"/>
      <c r="JJC42" s="194"/>
      <c r="JJD42" s="194"/>
      <c r="JJE42" s="194"/>
      <c r="JJF42" s="194"/>
      <c r="JJG42" s="194"/>
      <c r="JJH42" s="194"/>
      <c r="JJI42" s="194"/>
      <c r="JJJ42" s="194"/>
      <c r="JJK42" s="194"/>
      <c r="JJL42" s="194"/>
      <c r="JJM42" s="194"/>
      <c r="JJN42" s="194"/>
      <c r="JJO42" s="194"/>
      <c r="JJP42" s="194"/>
      <c r="JJQ42" s="194"/>
      <c r="JJR42" s="194"/>
      <c r="JJS42" s="194"/>
      <c r="JJT42" s="194"/>
      <c r="JJU42" s="194"/>
      <c r="JJV42" s="194"/>
      <c r="JJW42" s="194"/>
      <c r="JJX42" s="194"/>
      <c r="JJY42" s="194"/>
      <c r="JJZ42" s="194"/>
      <c r="JKA42" s="194"/>
      <c r="JKB42" s="194"/>
      <c r="JKC42" s="194"/>
      <c r="JKD42" s="194"/>
      <c r="JKE42" s="194"/>
      <c r="JKF42" s="194"/>
      <c r="JKG42" s="194"/>
      <c r="JKH42" s="194"/>
      <c r="JKI42" s="194"/>
      <c r="JKJ42" s="194"/>
      <c r="JKK42" s="194"/>
      <c r="JKL42" s="194"/>
      <c r="JKM42" s="194"/>
      <c r="JKN42" s="194"/>
      <c r="JKO42" s="194"/>
      <c r="JKP42" s="194"/>
      <c r="JKQ42" s="194"/>
      <c r="JKR42" s="194"/>
      <c r="JKS42" s="194"/>
      <c r="JKT42" s="194"/>
      <c r="JKU42" s="194"/>
      <c r="JKV42" s="194"/>
      <c r="JKW42" s="194"/>
      <c r="JKX42" s="194"/>
      <c r="JKY42" s="194"/>
      <c r="JKZ42" s="194"/>
      <c r="JLA42" s="194"/>
      <c r="JLB42" s="194"/>
      <c r="JLC42" s="194"/>
      <c r="JLD42" s="194"/>
      <c r="JLE42" s="194"/>
      <c r="JLF42" s="194"/>
      <c r="JLG42" s="194"/>
      <c r="JLH42" s="194"/>
      <c r="JLI42" s="194"/>
      <c r="JLJ42" s="194"/>
      <c r="JLK42" s="194"/>
      <c r="JLL42" s="194"/>
      <c r="JLM42" s="194"/>
      <c r="JLN42" s="194"/>
      <c r="JLO42" s="194"/>
      <c r="JLP42" s="194"/>
      <c r="JLQ42" s="194"/>
      <c r="JLR42" s="194"/>
      <c r="JLS42" s="194"/>
      <c r="JLT42" s="194"/>
      <c r="JLU42" s="194"/>
      <c r="JLV42" s="194"/>
      <c r="JLW42" s="194"/>
      <c r="JLX42" s="194"/>
      <c r="JLY42" s="194"/>
      <c r="JLZ42" s="194"/>
      <c r="JMA42" s="194"/>
      <c r="JMB42" s="194"/>
      <c r="JMC42" s="194"/>
      <c r="JMD42" s="194"/>
      <c r="JME42" s="194"/>
      <c r="JMF42" s="194"/>
      <c r="JMG42" s="194"/>
      <c r="JMH42" s="194"/>
      <c r="JMI42" s="194"/>
      <c r="JMJ42" s="194"/>
      <c r="JMK42" s="194"/>
      <c r="JML42" s="194"/>
      <c r="JMM42" s="194"/>
      <c r="JMN42" s="194"/>
      <c r="JMO42" s="194"/>
      <c r="JMP42" s="194"/>
      <c r="JMQ42" s="194"/>
      <c r="JMR42" s="194"/>
      <c r="JMS42" s="194"/>
      <c r="JMT42" s="194"/>
      <c r="JMU42" s="194"/>
      <c r="JMV42" s="194"/>
      <c r="JMW42" s="194"/>
      <c r="JMX42" s="194"/>
      <c r="JMY42" s="194"/>
      <c r="JMZ42" s="194"/>
      <c r="JNA42" s="194"/>
      <c r="JNB42" s="194"/>
      <c r="JNC42" s="194"/>
      <c r="JND42" s="194"/>
      <c r="JNE42" s="194"/>
      <c r="JNF42" s="194"/>
      <c r="JNG42" s="194"/>
      <c r="JNH42" s="194"/>
      <c r="JNI42" s="194"/>
      <c r="JNJ42" s="194"/>
      <c r="JNK42" s="194"/>
      <c r="JNL42" s="194"/>
      <c r="JNM42" s="194"/>
      <c r="JNN42" s="194"/>
      <c r="JNO42" s="194"/>
      <c r="JNP42" s="194"/>
      <c r="JNQ42" s="194"/>
      <c r="JNR42" s="194"/>
      <c r="JNS42" s="194"/>
      <c r="JNT42" s="194"/>
      <c r="JNU42" s="194"/>
      <c r="JNV42" s="194"/>
      <c r="JNW42" s="194"/>
      <c r="JNX42" s="194"/>
      <c r="JNY42" s="194"/>
      <c r="JNZ42" s="194"/>
      <c r="JOA42" s="194"/>
      <c r="JOB42" s="194"/>
      <c r="JOC42" s="194"/>
      <c r="JOD42" s="194"/>
      <c r="JOE42" s="194"/>
      <c r="JOF42" s="194"/>
      <c r="JOG42" s="194"/>
      <c r="JOH42" s="194"/>
      <c r="JOI42" s="194"/>
      <c r="JOJ42" s="194"/>
      <c r="JOK42" s="194"/>
      <c r="JOL42" s="194"/>
      <c r="JOM42" s="194"/>
      <c r="JON42" s="194"/>
      <c r="JOO42" s="194"/>
      <c r="JOP42" s="194"/>
      <c r="JOQ42" s="194"/>
      <c r="JOR42" s="194"/>
      <c r="JOS42" s="194"/>
      <c r="JOT42" s="194"/>
      <c r="JOU42" s="194"/>
      <c r="JOV42" s="194"/>
      <c r="JOW42" s="194"/>
      <c r="JOX42" s="194"/>
      <c r="JOY42" s="194"/>
      <c r="JOZ42" s="194"/>
      <c r="JPA42" s="194"/>
      <c r="JPB42" s="194"/>
      <c r="JPC42" s="194"/>
      <c r="JPD42" s="194"/>
      <c r="JPE42" s="194"/>
      <c r="JPF42" s="194"/>
      <c r="JPG42" s="194"/>
      <c r="JPH42" s="194"/>
      <c r="JPI42" s="194"/>
      <c r="JPJ42" s="194"/>
      <c r="JPK42" s="194"/>
      <c r="JPL42" s="194"/>
      <c r="JPM42" s="194"/>
      <c r="JPN42" s="194"/>
      <c r="JPO42" s="194"/>
      <c r="JPP42" s="194"/>
      <c r="JPQ42" s="194"/>
      <c r="JPR42" s="194"/>
      <c r="JPS42" s="194"/>
      <c r="JPT42" s="194"/>
      <c r="JPU42" s="194"/>
      <c r="JPV42" s="194"/>
      <c r="JPW42" s="194"/>
      <c r="JPX42" s="194"/>
      <c r="JPY42" s="194"/>
      <c r="JPZ42" s="194"/>
      <c r="JQA42" s="194"/>
      <c r="JQB42" s="194"/>
      <c r="JQC42" s="194"/>
      <c r="JQD42" s="194"/>
      <c r="JQE42" s="194"/>
      <c r="JQF42" s="194"/>
      <c r="JQG42" s="194"/>
      <c r="JQH42" s="194"/>
      <c r="JQI42" s="194"/>
      <c r="JQJ42" s="194"/>
      <c r="JQK42" s="194"/>
      <c r="JQL42" s="194"/>
      <c r="JQM42" s="194"/>
      <c r="JQN42" s="194"/>
      <c r="JQO42" s="194"/>
      <c r="JQP42" s="194"/>
      <c r="JQQ42" s="194"/>
      <c r="JQR42" s="194"/>
      <c r="JQS42" s="194"/>
      <c r="JQT42" s="194"/>
      <c r="JQU42" s="194"/>
      <c r="JQV42" s="194"/>
      <c r="JQW42" s="194"/>
      <c r="JQX42" s="194"/>
      <c r="JQY42" s="194"/>
      <c r="JQZ42" s="194"/>
      <c r="JRA42" s="194"/>
      <c r="JRB42" s="194"/>
      <c r="JRC42" s="194"/>
      <c r="JRD42" s="194"/>
      <c r="JRE42" s="194"/>
      <c r="JRF42" s="194"/>
      <c r="JRG42" s="194"/>
      <c r="JRH42" s="194"/>
      <c r="JRI42" s="194"/>
      <c r="JRJ42" s="194"/>
      <c r="JRK42" s="194"/>
      <c r="JRL42" s="194"/>
      <c r="JRM42" s="194"/>
      <c r="JRN42" s="194"/>
      <c r="JRO42" s="194"/>
      <c r="JRP42" s="194"/>
      <c r="JRQ42" s="194"/>
      <c r="JRR42" s="194"/>
      <c r="JRS42" s="194"/>
      <c r="JRT42" s="194"/>
      <c r="JRU42" s="194"/>
      <c r="JRV42" s="194"/>
      <c r="JRW42" s="194"/>
      <c r="JRX42" s="194"/>
      <c r="JRY42" s="194"/>
      <c r="JRZ42" s="194"/>
      <c r="JSA42" s="194"/>
      <c r="JSB42" s="194"/>
      <c r="JSC42" s="194"/>
      <c r="JSD42" s="194"/>
      <c r="JSE42" s="194"/>
      <c r="JSF42" s="194"/>
      <c r="JSG42" s="194"/>
      <c r="JSH42" s="194"/>
      <c r="JSI42" s="194"/>
      <c r="JSJ42" s="194"/>
      <c r="JSK42" s="194"/>
      <c r="JSL42" s="194"/>
      <c r="JSM42" s="194"/>
      <c r="JSN42" s="194"/>
      <c r="JSO42" s="194"/>
      <c r="JSP42" s="194"/>
      <c r="JSQ42" s="194"/>
      <c r="JSR42" s="194"/>
      <c r="JSS42" s="194"/>
      <c r="JST42" s="194"/>
      <c r="JSU42" s="194"/>
      <c r="JSV42" s="194"/>
      <c r="JSW42" s="194"/>
      <c r="JSX42" s="194"/>
      <c r="JSY42" s="194"/>
      <c r="JSZ42" s="194"/>
      <c r="JTA42" s="194"/>
      <c r="JTB42" s="194"/>
      <c r="JTC42" s="194"/>
      <c r="JTD42" s="194"/>
      <c r="JTE42" s="194"/>
      <c r="JTF42" s="194"/>
      <c r="JTG42" s="194"/>
      <c r="JTH42" s="194"/>
      <c r="JTI42" s="194"/>
      <c r="JTJ42" s="194"/>
      <c r="JTK42" s="194"/>
      <c r="JTL42" s="194"/>
      <c r="JTM42" s="194"/>
      <c r="JTN42" s="194"/>
      <c r="JTO42" s="194"/>
      <c r="JTP42" s="194"/>
      <c r="JTQ42" s="194"/>
      <c r="JTR42" s="194"/>
      <c r="JTS42" s="194"/>
      <c r="JTT42" s="194"/>
      <c r="JTU42" s="194"/>
      <c r="JTV42" s="194"/>
      <c r="JTW42" s="194"/>
      <c r="JTX42" s="194"/>
      <c r="JTY42" s="194"/>
      <c r="JTZ42" s="194"/>
      <c r="JUA42" s="194"/>
      <c r="JUB42" s="194"/>
      <c r="JUC42" s="194"/>
      <c r="JUD42" s="194"/>
      <c r="JUE42" s="194"/>
      <c r="JUF42" s="194"/>
      <c r="JUG42" s="194"/>
      <c r="JUH42" s="194"/>
      <c r="JUI42" s="194"/>
      <c r="JUJ42" s="194"/>
      <c r="JUK42" s="194"/>
      <c r="JUL42" s="194"/>
      <c r="JUM42" s="194"/>
      <c r="JUN42" s="194"/>
      <c r="JUO42" s="194"/>
      <c r="JUP42" s="194"/>
      <c r="JUQ42" s="194"/>
      <c r="JUR42" s="194"/>
      <c r="JUS42" s="194"/>
      <c r="JUT42" s="194"/>
      <c r="JUU42" s="194"/>
      <c r="JUV42" s="194"/>
      <c r="JUW42" s="194"/>
      <c r="JUX42" s="194"/>
      <c r="JUY42" s="194"/>
      <c r="JUZ42" s="194"/>
      <c r="JVA42" s="194"/>
      <c r="JVB42" s="194"/>
      <c r="JVC42" s="194"/>
      <c r="JVD42" s="194"/>
      <c r="JVE42" s="194"/>
      <c r="JVF42" s="194"/>
      <c r="JVG42" s="194"/>
      <c r="JVH42" s="194"/>
      <c r="JVI42" s="194"/>
      <c r="JVJ42" s="194"/>
      <c r="JVK42" s="194"/>
      <c r="JVL42" s="194"/>
      <c r="JVM42" s="194"/>
      <c r="JVN42" s="194"/>
      <c r="JVO42" s="194"/>
      <c r="JVP42" s="194"/>
      <c r="JVQ42" s="194"/>
      <c r="JVR42" s="194"/>
      <c r="JVS42" s="194"/>
      <c r="JVT42" s="194"/>
      <c r="JVU42" s="194"/>
      <c r="JVV42" s="194"/>
      <c r="JVW42" s="194"/>
      <c r="JVX42" s="194"/>
      <c r="JVY42" s="194"/>
      <c r="JVZ42" s="194"/>
      <c r="JWA42" s="194"/>
      <c r="JWB42" s="194"/>
      <c r="JWC42" s="194"/>
      <c r="JWD42" s="194"/>
      <c r="JWE42" s="194"/>
      <c r="JWF42" s="194"/>
      <c r="JWG42" s="194"/>
      <c r="JWH42" s="194"/>
      <c r="JWI42" s="194"/>
      <c r="JWJ42" s="194"/>
      <c r="JWK42" s="194"/>
      <c r="JWL42" s="194"/>
      <c r="JWM42" s="194"/>
      <c r="JWN42" s="194"/>
      <c r="JWO42" s="194"/>
      <c r="JWP42" s="194"/>
      <c r="JWQ42" s="194"/>
      <c r="JWR42" s="194"/>
      <c r="JWS42" s="194"/>
      <c r="JWT42" s="194"/>
      <c r="JWU42" s="194"/>
      <c r="JWV42" s="194"/>
      <c r="JWW42" s="194"/>
      <c r="JWX42" s="194"/>
      <c r="JWY42" s="194"/>
      <c r="JWZ42" s="194"/>
      <c r="JXA42" s="194"/>
      <c r="JXB42" s="194"/>
      <c r="JXC42" s="194"/>
      <c r="JXD42" s="194"/>
      <c r="JXE42" s="194"/>
      <c r="JXF42" s="194"/>
      <c r="JXG42" s="194"/>
      <c r="JXH42" s="194"/>
      <c r="JXI42" s="194"/>
      <c r="JXJ42" s="194"/>
      <c r="JXK42" s="194"/>
      <c r="JXL42" s="194"/>
      <c r="JXM42" s="194"/>
      <c r="JXN42" s="194"/>
      <c r="JXO42" s="194"/>
      <c r="JXP42" s="194"/>
      <c r="JXQ42" s="194"/>
      <c r="JXR42" s="194"/>
      <c r="JXS42" s="194"/>
      <c r="JXT42" s="194"/>
      <c r="JXU42" s="194"/>
      <c r="JXV42" s="194"/>
      <c r="JXW42" s="194"/>
      <c r="JXX42" s="194"/>
      <c r="JXY42" s="194"/>
      <c r="JXZ42" s="194"/>
      <c r="JYA42" s="194"/>
      <c r="JYB42" s="194"/>
      <c r="JYC42" s="194"/>
      <c r="JYD42" s="194"/>
      <c r="JYE42" s="194"/>
      <c r="JYF42" s="194"/>
      <c r="JYG42" s="194"/>
      <c r="JYH42" s="194"/>
      <c r="JYI42" s="194"/>
      <c r="JYJ42" s="194"/>
      <c r="JYK42" s="194"/>
      <c r="JYL42" s="194"/>
      <c r="JYM42" s="194"/>
      <c r="JYN42" s="194"/>
      <c r="JYO42" s="194"/>
      <c r="JYP42" s="194"/>
      <c r="JYQ42" s="194"/>
      <c r="JYR42" s="194"/>
      <c r="JYS42" s="194"/>
      <c r="JYT42" s="194"/>
      <c r="JYU42" s="194"/>
      <c r="JYV42" s="194"/>
      <c r="JYW42" s="194"/>
      <c r="JYX42" s="194"/>
      <c r="JYY42" s="194"/>
      <c r="JYZ42" s="194"/>
      <c r="JZA42" s="194"/>
      <c r="JZB42" s="194"/>
      <c r="JZC42" s="194"/>
      <c r="JZD42" s="194"/>
      <c r="JZE42" s="194"/>
      <c r="JZF42" s="194"/>
      <c r="JZG42" s="194"/>
      <c r="JZH42" s="194"/>
      <c r="JZI42" s="194"/>
      <c r="JZJ42" s="194"/>
      <c r="JZK42" s="194"/>
      <c r="JZL42" s="194"/>
      <c r="JZM42" s="194"/>
      <c r="JZN42" s="194"/>
      <c r="JZO42" s="194"/>
      <c r="JZP42" s="194"/>
      <c r="JZQ42" s="194"/>
      <c r="JZR42" s="194"/>
      <c r="JZS42" s="194"/>
      <c r="JZT42" s="194"/>
      <c r="JZU42" s="194"/>
      <c r="JZV42" s="194"/>
      <c r="JZW42" s="194"/>
      <c r="JZX42" s="194"/>
      <c r="JZY42" s="194"/>
      <c r="JZZ42" s="194"/>
      <c r="KAA42" s="194"/>
      <c r="KAB42" s="194"/>
      <c r="KAC42" s="194"/>
      <c r="KAD42" s="194"/>
      <c r="KAE42" s="194"/>
      <c r="KAF42" s="194"/>
      <c r="KAG42" s="194"/>
      <c r="KAH42" s="194"/>
      <c r="KAI42" s="194"/>
      <c r="KAJ42" s="194"/>
      <c r="KAK42" s="194"/>
      <c r="KAL42" s="194"/>
      <c r="KAM42" s="194"/>
      <c r="KAN42" s="194"/>
      <c r="KAO42" s="194"/>
      <c r="KAP42" s="194"/>
      <c r="KAQ42" s="194"/>
      <c r="KAR42" s="194"/>
      <c r="KAS42" s="194"/>
      <c r="KAT42" s="194"/>
      <c r="KAU42" s="194"/>
      <c r="KAV42" s="194"/>
      <c r="KAW42" s="194"/>
      <c r="KAX42" s="194"/>
      <c r="KAY42" s="194"/>
      <c r="KAZ42" s="194"/>
      <c r="KBA42" s="194"/>
      <c r="KBB42" s="194"/>
      <c r="KBC42" s="194"/>
      <c r="KBD42" s="194"/>
      <c r="KBE42" s="194"/>
      <c r="KBF42" s="194"/>
      <c r="KBG42" s="194"/>
      <c r="KBH42" s="194"/>
      <c r="KBI42" s="194"/>
      <c r="KBJ42" s="194"/>
      <c r="KBK42" s="194"/>
      <c r="KBL42" s="194"/>
      <c r="KBM42" s="194"/>
      <c r="KBN42" s="194"/>
      <c r="KBO42" s="194"/>
      <c r="KBP42" s="194"/>
      <c r="KBQ42" s="194"/>
      <c r="KBR42" s="194"/>
      <c r="KBS42" s="194"/>
      <c r="KBT42" s="194"/>
      <c r="KBU42" s="194"/>
      <c r="KBV42" s="194"/>
      <c r="KBW42" s="194"/>
      <c r="KBX42" s="194"/>
      <c r="KBY42" s="194"/>
      <c r="KBZ42" s="194"/>
      <c r="KCA42" s="194"/>
      <c r="KCB42" s="194"/>
      <c r="KCC42" s="194"/>
      <c r="KCD42" s="194"/>
      <c r="KCE42" s="194"/>
      <c r="KCF42" s="194"/>
      <c r="KCG42" s="194"/>
      <c r="KCH42" s="194"/>
      <c r="KCI42" s="194"/>
      <c r="KCJ42" s="194"/>
      <c r="KCK42" s="194"/>
      <c r="KCL42" s="194"/>
      <c r="KCM42" s="194"/>
      <c r="KCN42" s="194"/>
      <c r="KCO42" s="194"/>
      <c r="KCP42" s="194"/>
      <c r="KCQ42" s="194"/>
      <c r="KCR42" s="194"/>
      <c r="KCS42" s="194"/>
      <c r="KCT42" s="194"/>
      <c r="KCU42" s="194"/>
      <c r="KCV42" s="194"/>
      <c r="KCW42" s="194"/>
      <c r="KCX42" s="194"/>
      <c r="KCY42" s="194"/>
      <c r="KCZ42" s="194"/>
      <c r="KDA42" s="194"/>
      <c r="KDB42" s="194"/>
      <c r="KDC42" s="194"/>
      <c r="KDD42" s="194"/>
      <c r="KDE42" s="194"/>
      <c r="KDF42" s="194"/>
      <c r="KDG42" s="194"/>
      <c r="KDH42" s="194"/>
      <c r="KDI42" s="194"/>
      <c r="KDJ42" s="194"/>
      <c r="KDK42" s="194"/>
      <c r="KDL42" s="194"/>
      <c r="KDM42" s="194"/>
      <c r="KDN42" s="194"/>
      <c r="KDO42" s="194"/>
      <c r="KDP42" s="194"/>
      <c r="KDQ42" s="194"/>
      <c r="KDR42" s="194"/>
      <c r="KDS42" s="194"/>
      <c r="KDT42" s="194"/>
      <c r="KDU42" s="194"/>
      <c r="KDV42" s="194"/>
      <c r="KDW42" s="194"/>
      <c r="KDX42" s="194"/>
      <c r="KDY42" s="194"/>
      <c r="KDZ42" s="194"/>
      <c r="KEA42" s="194"/>
      <c r="KEB42" s="194"/>
      <c r="KEC42" s="194"/>
      <c r="KED42" s="194"/>
      <c r="KEE42" s="194"/>
      <c r="KEF42" s="194"/>
      <c r="KEG42" s="194"/>
      <c r="KEH42" s="194"/>
      <c r="KEI42" s="194"/>
      <c r="KEJ42" s="194"/>
      <c r="KEK42" s="194"/>
      <c r="KEL42" s="194"/>
      <c r="KEM42" s="194"/>
      <c r="KEN42" s="194"/>
      <c r="KEO42" s="194"/>
      <c r="KEP42" s="194"/>
      <c r="KEQ42" s="194"/>
      <c r="KER42" s="194"/>
      <c r="KES42" s="194"/>
      <c r="KET42" s="194"/>
      <c r="KEU42" s="194"/>
      <c r="KEV42" s="194"/>
      <c r="KEW42" s="194"/>
      <c r="KEX42" s="194"/>
      <c r="KEY42" s="194"/>
      <c r="KEZ42" s="194"/>
      <c r="KFA42" s="194"/>
      <c r="KFB42" s="194"/>
      <c r="KFC42" s="194"/>
      <c r="KFD42" s="194"/>
      <c r="KFE42" s="194"/>
      <c r="KFF42" s="194"/>
      <c r="KFG42" s="194"/>
      <c r="KFH42" s="194"/>
      <c r="KFI42" s="194"/>
      <c r="KFJ42" s="194"/>
      <c r="KFK42" s="194"/>
      <c r="KFL42" s="194"/>
      <c r="KFM42" s="194"/>
      <c r="KFN42" s="194"/>
      <c r="KFO42" s="194"/>
      <c r="KFP42" s="194"/>
      <c r="KFQ42" s="194"/>
      <c r="KFR42" s="194"/>
      <c r="KFS42" s="194"/>
      <c r="KFT42" s="194"/>
      <c r="KFU42" s="194"/>
      <c r="KFV42" s="194"/>
      <c r="KFW42" s="194"/>
      <c r="KFX42" s="194"/>
      <c r="KFY42" s="194"/>
      <c r="KFZ42" s="194"/>
      <c r="KGA42" s="194"/>
      <c r="KGB42" s="194"/>
      <c r="KGC42" s="194"/>
      <c r="KGD42" s="194"/>
      <c r="KGE42" s="194"/>
      <c r="KGF42" s="194"/>
      <c r="KGG42" s="194"/>
      <c r="KGH42" s="194"/>
      <c r="KGI42" s="194"/>
      <c r="KGJ42" s="194"/>
      <c r="KGK42" s="194"/>
      <c r="KGL42" s="194"/>
      <c r="KGM42" s="194"/>
      <c r="KGN42" s="194"/>
      <c r="KGO42" s="194"/>
      <c r="KGP42" s="194"/>
      <c r="KGQ42" s="194"/>
      <c r="KGR42" s="194"/>
      <c r="KGS42" s="194"/>
      <c r="KGT42" s="194"/>
      <c r="KGU42" s="194"/>
      <c r="KGV42" s="194"/>
      <c r="KGW42" s="194"/>
      <c r="KGX42" s="194"/>
      <c r="KGY42" s="194"/>
      <c r="KGZ42" s="194"/>
      <c r="KHA42" s="194"/>
      <c r="KHB42" s="194"/>
      <c r="KHC42" s="194"/>
      <c r="KHD42" s="194"/>
      <c r="KHE42" s="194"/>
      <c r="KHF42" s="194"/>
      <c r="KHG42" s="194"/>
      <c r="KHH42" s="194"/>
      <c r="KHI42" s="194"/>
      <c r="KHJ42" s="194"/>
      <c r="KHK42" s="194"/>
      <c r="KHL42" s="194"/>
      <c r="KHM42" s="194"/>
      <c r="KHN42" s="194"/>
      <c r="KHO42" s="194"/>
      <c r="KHP42" s="194"/>
      <c r="KHQ42" s="194"/>
      <c r="KHR42" s="194"/>
      <c r="KHS42" s="194"/>
      <c r="KHT42" s="194"/>
      <c r="KHU42" s="194"/>
      <c r="KHV42" s="194"/>
      <c r="KHW42" s="194"/>
      <c r="KHX42" s="194"/>
      <c r="KHY42" s="194"/>
      <c r="KHZ42" s="194"/>
      <c r="KIA42" s="194"/>
      <c r="KIB42" s="194"/>
      <c r="KIC42" s="194"/>
      <c r="KID42" s="194"/>
      <c r="KIE42" s="194"/>
      <c r="KIF42" s="194"/>
      <c r="KIG42" s="194"/>
      <c r="KIH42" s="194"/>
      <c r="KII42" s="194"/>
      <c r="KIJ42" s="194"/>
      <c r="KIK42" s="194"/>
      <c r="KIL42" s="194"/>
      <c r="KIM42" s="194"/>
      <c r="KIN42" s="194"/>
      <c r="KIO42" s="194"/>
      <c r="KIP42" s="194"/>
      <c r="KIQ42" s="194"/>
      <c r="KIR42" s="194"/>
      <c r="KIS42" s="194"/>
      <c r="KIT42" s="194"/>
      <c r="KIU42" s="194"/>
      <c r="KIV42" s="194"/>
      <c r="KIW42" s="194"/>
      <c r="KIX42" s="194"/>
      <c r="KIY42" s="194"/>
      <c r="KIZ42" s="194"/>
      <c r="KJA42" s="194"/>
      <c r="KJB42" s="194"/>
      <c r="KJC42" s="194"/>
      <c r="KJD42" s="194"/>
      <c r="KJE42" s="194"/>
      <c r="KJF42" s="194"/>
      <c r="KJG42" s="194"/>
      <c r="KJH42" s="194"/>
      <c r="KJI42" s="194"/>
      <c r="KJJ42" s="194"/>
      <c r="KJK42" s="194"/>
      <c r="KJL42" s="194"/>
      <c r="KJM42" s="194"/>
      <c r="KJN42" s="194"/>
      <c r="KJO42" s="194"/>
      <c r="KJP42" s="194"/>
      <c r="KJQ42" s="194"/>
      <c r="KJR42" s="194"/>
      <c r="KJS42" s="194"/>
      <c r="KJT42" s="194"/>
      <c r="KJU42" s="194"/>
      <c r="KJV42" s="194"/>
      <c r="KJW42" s="194"/>
      <c r="KJX42" s="194"/>
      <c r="KJY42" s="194"/>
      <c r="KJZ42" s="194"/>
      <c r="KKA42" s="194"/>
      <c r="KKB42" s="194"/>
      <c r="KKC42" s="194"/>
      <c r="KKD42" s="194"/>
      <c r="KKE42" s="194"/>
      <c r="KKF42" s="194"/>
      <c r="KKG42" s="194"/>
      <c r="KKH42" s="194"/>
      <c r="KKI42" s="194"/>
      <c r="KKJ42" s="194"/>
      <c r="KKK42" s="194"/>
      <c r="KKL42" s="194"/>
      <c r="KKM42" s="194"/>
      <c r="KKN42" s="194"/>
      <c r="KKO42" s="194"/>
      <c r="KKP42" s="194"/>
      <c r="KKQ42" s="194"/>
      <c r="KKR42" s="194"/>
      <c r="KKS42" s="194"/>
      <c r="KKT42" s="194"/>
      <c r="KKU42" s="194"/>
      <c r="KKV42" s="194"/>
      <c r="KKW42" s="194"/>
      <c r="KKX42" s="194"/>
      <c r="KKY42" s="194"/>
      <c r="KKZ42" s="194"/>
      <c r="KLA42" s="194"/>
      <c r="KLB42" s="194"/>
      <c r="KLC42" s="194"/>
      <c r="KLD42" s="194"/>
      <c r="KLE42" s="194"/>
      <c r="KLF42" s="194"/>
      <c r="KLG42" s="194"/>
      <c r="KLH42" s="194"/>
      <c r="KLI42" s="194"/>
      <c r="KLJ42" s="194"/>
      <c r="KLK42" s="194"/>
      <c r="KLL42" s="194"/>
      <c r="KLM42" s="194"/>
      <c r="KLN42" s="194"/>
      <c r="KLO42" s="194"/>
      <c r="KLP42" s="194"/>
      <c r="KLQ42" s="194"/>
      <c r="KLR42" s="194"/>
      <c r="KLS42" s="194"/>
      <c r="KLT42" s="194"/>
      <c r="KLU42" s="194"/>
      <c r="KLV42" s="194"/>
      <c r="KLW42" s="194"/>
      <c r="KLX42" s="194"/>
      <c r="KLY42" s="194"/>
      <c r="KLZ42" s="194"/>
      <c r="KMA42" s="194"/>
      <c r="KMB42" s="194"/>
      <c r="KMC42" s="194"/>
      <c r="KMD42" s="194"/>
      <c r="KME42" s="194"/>
      <c r="KMF42" s="194"/>
      <c r="KMG42" s="194"/>
      <c r="KMH42" s="194"/>
      <c r="KMI42" s="194"/>
      <c r="KMJ42" s="194"/>
      <c r="KMK42" s="194"/>
      <c r="KML42" s="194"/>
      <c r="KMM42" s="194"/>
      <c r="KMN42" s="194"/>
      <c r="KMO42" s="194"/>
      <c r="KMP42" s="194"/>
      <c r="KMQ42" s="194"/>
      <c r="KMR42" s="194"/>
      <c r="KMS42" s="194"/>
      <c r="KMT42" s="194"/>
      <c r="KMU42" s="194"/>
      <c r="KMV42" s="194"/>
      <c r="KMW42" s="194"/>
      <c r="KMX42" s="194"/>
      <c r="KMY42" s="194"/>
      <c r="KMZ42" s="194"/>
      <c r="KNA42" s="194"/>
      <c r="KNB42" s="194"/>
      <c r="KNC42" s="194"/>
      <c r="KND42" s="194"/>
      <c r="KNE42" s="194"/>
      <c r="KNF42" s="194"/>
      <c r="KNG42" s="194"/>
      <c r="KNH42" s="194"/>
      <c r="KNI42" s="194"/>
      <c r="KNJ42" s="194"/>
      <c r="KNK42" s="194"/>
      <c r="KNL42" s="194"/>
      <c r="KNM42" s="194"/>
      <c r="KNN42" s="194"/>
      <c r="KNO42" s="194"/>
      <c r="KNP42" s="194"/>
      <c r="KNQ42" s="194"/>
      <c r="KNR42" s="194"/>
      <c r="KNS42" s="194"/>
      <c r="KNT42" s="194"/>
      <c r="KNU42" s="194"/>
      <c r="KNV42" s="194"/>
      <c r="KNW42" s="194"/>
      <c r="KNX42" s="194"/>
      <c r="KNY42" s="194"/>
      <c r="KNZ42" s="194"/>
      <c r="KOA42" s="194"/>
      <c r="KOB42" s="194"/>
      <c r="KOC42" s="194"/>
      <c r="KOD42" s="194"/>
      <c r="KOE42" s="194"/>
      <c r="KOF42" s="194"/>
      <c r="KOG42" s="194"/>
      <c r="KOH42" s="194"/>
      <c r="KOI42" s="194"/>
      <c r="KOJ42" s="194"/>
      <c r="KOK42" s="194"/>
      <c r="KOL42" s="194"/>
      <c r="KOM42" s="194"/>
      <c r="KON42" s="194"/>
      <c r="KOO42" s="194"/>
      <c r="KOP42" s="194"/>
      <c r="KOQ42" s="194"/>
      <c r="KOR42" s="194"/>
      <c r="KOS42" s="194"/>
      <c r="KOT42" s="194"/>
      <c r="KOU42" s="194"/>
      <c r="KOV42" s="194"/>
      <c r="KOW42" s="194"/>
      <c r="KOX42" s="194"/>
      <c r="KOY42" s="194"/>
      <c r="KOZ42" s="194"/>
      <c r="KPA42" s="194"/>
      <c r="KPB42" s="194"/>
      <c r="KPC42" s="194"/>
      <c r="KPD42" s="194"/>
      <c r="KPE42" s="194"/>
      <c r="KPF42" s="194"/>
      <c r="KPG42" s="194"/>
      <c r="KPH42" s="194"/>
      <c r="KPI42" s="194"/>
      <c r="KPJ42" s="194"/>
      <c r="KPK42" s="194"/>
      <c r="KPL42" s="194"/>
      <c r="KPM42" s="194"/>
      <c r="KPN42" s="194"/>
      <c r="KPO42" s="194"/>
      <c r="KPP42" s="194"/>
      <c r="KPQ42" s="194"/>
      <c r="KPR42" s="194"/>
      <c r="KPS42" s="194"/>
      <c r="KPT42" s="194"/>
      <c r="KPU42" s="194"/>
      <c r="KPV42" s="194"/>
      <c r="KPW42" s="194"/>
      <c r="KPX42" s="194"/>
      <c r="KPY42" s="194"/>
      <c r="KPZ42" s="194"/>
      <c r="KQA42" s="194"/>
      <c r="KQB42" s="194"/>
      <c r="KQC42" s="194"/>
      <c r="KQD42" s="194"/>
      <c r="KQE42" s="194"/>
      <c r="KQF42" s="194"/>
      <c r="KQG42" s="194"/>
      <c r="KQH42" s="194"/>
      <c r="KQI42" s="194"/>
      <c r="KQJ42" s="194"/>
      <c r="KQK42" s="194"/>
      <c r="KQL42" s="194"/>
      <c r="KQM42" s="194"/>
      <c r="KQN42" s="194"/>
      <c r="KQO42" s="194"/>
      <c r="KQP42" s="194"/>
      <c r="KQQ42" s="194"/>
      <c r="KQR42" s="194"/>
      <c r="KQS42" s="194"/>
      <c r="KQT42" s="194"/>
      <c r="KQU42" s="194"/>
      <c r="KQV42" s="194"/>
      <c r="KQW42" s="194"/>
      <c r="KQX42" s="194"/>
      <c r="KQY42" s="194"/>
      <c r="KQZ42" s="194"/>
      <c r="KRA42" s="194"/>
      <c r="KRB42" s="194"/>
      <c r="KRC42" s="194"/>
      <c r="KRD42" s="194"/>
      <c r="KRE42" s="194"/>
      <c r="KRF42" s="194"/>
      <c r="KRG42" s="194"/>
      <c r="KRH42" s="194"/>
      <c r="KRI42" s="194"/>
      <c r="KRJ42" s="194"/>
      <c r="KRK42" s="194"/>
      <c r="KRL42" s="194"/>
      <c r="KRM42" s="194"/>
      <c r="KRN42" s="194"/>
      <c r="KRO42" s="194"/>
      <c r="KRP42" s="194"/>
      <c r="KRQ42" s="194"/>
      <c r="KRR42" s="194"/>
      <c r="KRS42" s="194"/>
      <c r="KRT42" s="194"/>
      <c r="KRU42" s="194"/>
      <c r="KRV42" s="194"/>
      <c r="KRW42" s="194"/>
      <c r="KRX42" s="194"/>
      <c r="KRY42" s="194"/>
      <c r="KRZ42" s="194"/>
      <c r="KSA42" s="194"/>
      <c r="KSB42" s="194"/>
      <c r="KSC42" s="194"/>
      <c r="KSD42" s="194"/>
      <c r="KSE42" s="194"/>
      <c r="KSF42" s="194"/>
      <c r="KSG42" s="194"/>
      <c r="KSH42" s="194"/>
      <c r="KSI42" s="194"/>
      <c r="KSJ42" s="194"/>
      <c r="KSK42" s="194"/>
      <c r="KSL42" s="194"/>
      <c r="KSM42" s="194"/>
      <c r="KSN42" s="194"/>
      <c r="KSO42" s="194"/>
      <c r="KSP42" s="194"/>
      <c r="KSQ42" s="194"/>
      <c r="KSR42" s="194"/>
      <c r="KSS42" s="194"/>
      <c r="KST42" s="194"/>
      <c r="KSU42" s="194"/>
      <c r="KSV42" s="194"/>
      <c r="KSW42" s="194"/>
      <c r="KSX42" s="194"/>
      <c r="KSY42" s="194"/>
      <c r="KSZ42" s="194"/>
      <c r="KTA42" s="194"/>
      <c r="KTB42" s="194"/>
      <c r="KTC42" s="194"/>
      <c r="KTD42" s="194"/>
      <c r="KTE42" s="194"/>
      <c r="KTF42" s="194"/>
      <c r="KTG42" s="194"/>
      <c r="KTH42" s="194"/>
      <c r="KTI42" s="194"/>
      <c r="KTJ42" s="194"/>
      <c r="KTK42" s="194"/>
      <c r="KTL42" s="194"/>
      <c r="KTM42" s="194"/>
      <c r="KTN42" s="194"/>
      <c r="KTO42" s="194"/>
      <c r="KTP42" s="194"/>
      <c r="KTQ42" s="194"/>
      <c r="KTR42" s="194"/>
      <c r="KTS42" s="194"/>
      <c r="KTT42" s="194"/>
      <c r="KTU42" s="194"/>
      <c r="KTV42" s="194"/>
      <c r="KTW42" s="194"/>
      <c r="KTX42" s="194"/>
      <c r="KTY42" s="194"/>
      <c r="KTZ42" s="194"/>
      <c r="KUA42" s="194"/>
      <c r="KUB42" s="194"/>
      <c r="KUC42" s="194"/>
      <c r="KUD42" s="194"/>
      <c r="KUE42" s="194"/>
      <c r="KUF42" s="194"/>
      <c r="KUG42" s="194"/>
      <c r="KUH42" s="194"/>
      <c r="KUI42" s="194"/>
      <c r="KUJ42" s="194"/>
      <c r="KUK42" s="194"/>
      <c r="KUL42" s="194"/>
      <c r="KUM42" s="194"/>
      <c r="KUN42" s="194"/>
      <c r="KUO42" s="194"/>
      <c r="KUP42" s="194"/>
      <c r="KUQ42" s="194"/>
      <c r="KUR42" s="194"/>
      <c r="KUS42" s="194"/>
      <c r="KUT42" s="194"/>
      <c r="KUU42" s="194"/>
      <c r="KUV42" s="194"/>
      <c r="KUW42" s="194"/>
      <c r="KUX42" s="194"/>
      <c r="KUY42" s="194"/>
      <c r="KUZ42" s="194"/>
      <c r="KVA42" s="194"/>
      <c r="KVB42" s="194"/>
      <c r="KVC42" s="194"/>
      <c r="KVD42" s="194"/>
      <c r="KVE42" s="194"/>
      <c r="KVF42" s="194"/>
      <c r="KVG42" s="194"/>
      <c r="KVH42" s="194"/>
      <c r="KVI42" s="194"/>
      <c r="KVJ42" s="194"/>
      <c r="KVK42" s="194"/>
      <c r="KVL42" s="194"/>
      <c r="KVM42" s="194"/>
      <c r="KVN42" s="194"/>
      <c r="KVO42" s="194"/>
      <c r="KVP42" s="194"/>
      <c r="KVQ42" s="194"/>
      <c r="KVR42" s="194"/>
      <c r="KVS42" s="194"/>
      <c r="KVT42" s="194"/>
      <c r="KVU42" s="194"/>
      <c r="KVV42" s="194"/>
      <c r="KVW42" s="194"/>
      <c r="KVX42" s="194"/>
      <c r="KVY42" s="194"/>
      <c r="KVZ42" s="194"/>
      <c r="KWA42" s="194"/>
      <c r="KWB42" s="194"/>
      <c r="KWC42" s="194"/>
      <c r="KWD42" s="194"/>
      <c r="KWE42" s="194"/>
      <c r="KWF42" s="194"/>
      <c r="KWG42" s="194"/>
      <c r="KWH42" s="194"/>
      <c r="KWI42" s="194"/>
      <c r="KWJ42" s="194"/>
      <c r="KWK42" s="194"/>
      <c r="KWL42" s="194"/>
      <c r="KWM42" s="194"/>
      <c r="KWN42" s="194"/>
      <c r="KWO42" s="194"/>
      <c r="KWP42" s="194"/>
      <c r="KWQ42" s="194"/>
      <c r="KWR42" s="194"/>
      <c r="KWS42" s="194"/>
      <c r="KWT42" s="194"/>
      <c r="KWU42" s="194"/>
      <c r="KWV42" s="194"/>
      <c r="KWW42" s="194"/>
      <c r="KWX42" s="194"/>
      <c r="KWY42" s="194"/>
      <c r="KWZ42" s="194"/>
      <c r="KXA42" s="194"/>
      <c r="KXB42" s="194"/>
      <c r="KXC42" s="194"/>
      <c r="KXD42" s="194"/>
      <c r="KXE42" s="194"/>
      <c r="KXF42" s="194"/>
      <c r="KXG42" s="194"/>
      <c r="KXH42" s="194"/>
      <c r="KXI42" s="194"/>
      <c r="KXJ42" s="194"/>
      <c r="KXK42" s="194"/>
      <c r="KXL42" s="194"/>
      <c r="KXM42" s="194"/>
      <c r="KXN42" s="194"/>
      <c r="KXO42" s="194"/>
      <c r="KXP42" s="194"/>
      <c r="KXQ42" s="194"/>
      <c r="KXR42" s="194"/>
      <c r="KXS42" s="194"/>
      <c r="KXT42" s="194"/>
      <c r="KXU42" s="194"/>
      <c r="KXV42" s="194"/>
      <c r="KXW42" s="194"/>
      <c r="KXX42" s="194"/>
      <c r="KXY42" s="194"/>
      <c r="KXZ42" s="194"/>
      <c r="KYA42" s="194"/>
      <c r="KYB42" s="194"/>
      <c r="KYC42" s="194"/>
      <c r="KYD42" s="194"/>
      <c r="KYE42" s="194"/>
      <c r="KYF42" s="194"/>
      <c r="KYG42" s="194"/>
      <c r="KYH42" s="194"/>
      <c r="KYI42" s="194"/>
      <c r="KYJ42" s="194"/>
      <c r="KYK42" s="194"/>
      <c r="KYL42" s="194"/>
      <c r="KYM42" s="194"/>
      <c r="KYN42" s="194"/>
      <c r="KYO42" s="194"/>
      <c r="KYP42" s="194"/>
      <c r="KYQ42" s="194"/>
      <c r="KYR42" s="194"/>
      <c r="KYS42" s="194"/>
      <c r="KYT42" s="194"/>
      <c r="KYU42" s="194"/>
      <c r="KYV42" s="194"/>
      <c r="KYW42" s="194"/>
      <c r="KYX42" s="194"/>
      <c r="KYY42" s="194"/>
      <c r="KYZ42" s="194"/>
      <c r="KZA42" s="194"/>
      <c r="KZB42" s="194"/>
      <c r="KZC42" s="194"/>
      <c r="KZD42" s="194"/>
      <c r="KZE42" s="194"/>
      <c r="KZF42" s="194"/>
      <c r="KZG42" s="194"/>
      <c r="KZH42" s="194"/>
      <c r="KZI42" s="194"/>
      <c r="KZJ42" s="194"/>
      <c r="KZK42" s="194"/>
      <c r="KZL42" s="194"/>
      <c r="KZM42" s="194"/>
      <c r="KZN42" s="194"/>
      <c r="KZO42" s="194"/>
      <c r="KZP42" s="194"/>
      <c r="KZQ42" s="194"/>
      <c r="KZR42" s="194"/>
      <c r="KZS42" s="194"/>
      <c r="KZT42" s="194"/>
      <c r="KZU42" s="194"/>
      <c r="KZV42" s="194"/>
      <c r="KZW42" s="194"/>
      <c r="KZX42" s="194"/>
      <c r="KZY42" s="194"/>
      <c r="KZZ42" s="194"/>
      <c r="LAA42" s="194"/>
      <c r="LAB42" s="194"/>
      <c r="LAC42" s="194"/>
      <c r="LAD42" s="194"/>
      <c r="LAE42" s="194"/>
      <c r="LAF42" s="194"/>
      <c r="LAG42" s="194"/>
      <c r="LAH42" s="194"/>
      <c r="LAI42" s="194"/>
      <c r="LAJ42" s="194"/>
      <c r="LAK42" s="194"/>
      <c r="LAL42" s="194"/>
      <c r="LAM42" s="194"/>
      <c r="LAN42" s="194"/>
      <c r="LAO42" s="194"/>
      <c r="LAP42" s="194"/>
      <c r="LAQ42" s="194"/>
      <c r="LAR42" s="194"/>
      <c r="LAS42" s="194"/>
      <c r="LAT42" s="194"/>
      <c r="LAU42" s="194"/>
      <c r="LAV42" s="194"/>
      <c r="LAW42" s="194"/>
      <c r="LAX42" s="194"/>
      <c r="LAY42" s="194"/>
      <c r="LAZ42" s="194"/>
      <c r="LBA42" s="194"/>
      <c r="LBB42" s="194"/>
      <c r="LBC42" s="194"/>
      <c r="LBD42" s="194"/>
      <c r="LBE42" s="194"/>
      <c r="LBF42" s="194"/>
      <c r="LBG42" s="194"/>
      <c r="LBH42" s="194"/>
      <c r="LBI42" s="194"/>
      <c r="LBJ42" s="194"/>
      <c r="LBK42" s="194"/>
      <c r="LBL42" s="194"/>
      <c r="LBM42" s="194"/>
      <c r="LBN42" s="194"/>
      <c r="LBO42" s="194"/>
      <c r="LBP42" s="194"/>
      <c r="LBQ42" s="194"/>
      <c r="LBR42" s="194"/>
      <c r="LBS42" s="194"/>
      <c r="LBT42" s="194"/>
      <c r="LBU42" s="194"/>
      <c r="LBV42" s="194"/>
      <c r="LBW42" s="194"/>
      <c r="LBX42" s="194"/>
      <c r="LBY42" s="194"/>
      <c r="LBZ42" s="194"/>
      <c r="LCA42" s="194"/>
      <c r="LCB42" s="194"/>
      <c r="LCC42" s="194"/>
      <c r="LCD42" s="194"/>
      <c r="LCE42" s="194"/>
      <c r="LCF42" s="194"/>
      <c r="LCG42" s="194"/>
      <c r="LCH42" s="194"/>
      <c r="LCI42" s="194"/>
      <c r="LCJ42" s="194"/>
      <c r="LCK42" s="194"/>
      <c r="LCL42" s="194"/>
      <c r="LCM42" s="194"/>
      <c r="LCN42" s="194"/>
      <c r="LCO42" s="194"/>
      <c r="LCP42" s="194"/>
      <c r="LCQ42" s="194"/>
      <c r="LCR42" s="194"/>
      <c r="LCS42" s="194"/>
      <c r="LCT42" s="194"/>
      <c r="LCU42" s="194"/>
      <c r="LCV42" s="194"/>
      <c r="LCW42" s="194"/>
      <c r="LCX42" s="194"/>
      <c r="LCY42" s="194"/>
      <c r="LCZ42" s="194"/>
      <c r="LDA42" s="194"/>
      <c r="LDB42" s="194"/>
      <c r="LDC42" s="194"/>
      <c r="LDD42" s="194"/>
      <c r="LDE42" s="194"/>
      <c r="LDF42" s="194"/>
      <c r="LDG42" s="194"/>
      <c r="LDH42" s="194"/>
      <c r="LDI42" s="194"/>
      <c r="LDJ42" s="194"/>
      <c r="LDK42" s="194"/>
      <c r="LDL42" s="194"/>
      <c r="LDM42" s="194"/>
      <c r="LDN42" s="194"/>
      <c r="LDO42" s="194"/>
      <c r="LDP42" s="194"/>
      <c r="LDQ42" s="194"/>
      <c r="LDR42" s="194"/>
      <c r="LDS42" s="194"/>
      <c r="LDT42" s="194"/>
      <c r="LDU42" s="194"/>
      <c r="LDV42" s="194"/>
      <c r="LDW42" s="194"/>
      <c r="LDX42" s="194"/>
      <c r="LDY42" s="194"/>
      <c r="LDZ42" s="194"/>
      <c r="LEA42" s="194"/>
      <c r="LEB42" s="194"/>
      <c r="LEC42" s="194"/>
      <c r="LED42" s="194"/>
      <c r="LEE42" s="194"/>
      <c r="LEF42" s="194"/>
      <c r="LEG42" s="194"/>
      <c r="LEH42" s="194"/>
      <c r="LEI42" s="194"/>
      <c r="LEJ42" s="194"/>
      <c r="LEK42" s="194"/>
      <c r="LEL42" s="194"/>
      <c r="LEM42" s="194"/>
      <c r="LEN42" s="194"/>
      <c r="LEO42" s="194"/>
      <c r="LEP42" s="194"/>
      <c r="LEQ42" s="194"/>
      <c r="LER42" s="194"/>
      <c r="LES42" s="194"/>
      <c r="LET42" s="194"/>
      <c r="LEU42" s="194"/>
      <c r="LEV42" s="194"/>
      <c r="LEW42" s="194"/>
      <c r="LEX42" s="194"/>
      <c r="LEY42" s="194"/>
      <c r="LEZ42" s="194"/>
      <c r="LFA42" s="194"/>
      <c r="LFB42" s="194"/>
      <c r="LFC42" s="194"/>
      <c r="LFD42" s="194"/>
      <c r="LFE42" s="194"/>
      <c r="LFF42" s="194"/>
      <c r="LFG42" s="194"/>
      <c r="LFH42" s="194"/>
      <c r="LFI42" s="194"/>
      <c r="LFJ42" s="194"/>
      <c r="LFK42" s="194"/>
      <c r="LFL42" s="194"/>
      <c r="LFM42" s="194"/>
      <c r="LFN42" s="194"/>
      <c r="LFO42" s="194"/>
      <c r="LFP42" s="194"/>
      <c r="LFQ42" s="194"/>
      <c r="LFR42" s="194"/>
      <c r="LFS42" s="194"/>
      <c r="LFT42" s="194"/>
      <c r="LFU42" s="194"/>
      <c r="LFV42" s="194"/>
      <c r="LFW42" s="194"/>
      <c r="LFX42" s="194"/>
      <c r="LFY42" s="194"/>
      <c r="LFZ42" s="194"/>
      <c r="LGA42" s="194"/>
      <c r="LGB42" s="194"/>
      <c r="LGC42" s="194"/>
      <c r="LGD42" s="194"/>
      <c r="LGE42" s="194"/>
      <c r="LGF42" s="194"/>
      <c r="LGG42" s="194"/>
      <c r="LGH42" s="194"/>
      <c r="LGI42" s="194"/>
      <c r="LGJ42" s="194"/>
      <c r="LGK42" s="194"/>
      <c r="LGL42" s="194"/>
      <c r="LGM42" s="194"/>
      <c r="LGN42" s="194"/>
      <c r="LGO42" s="194"/>
      <c r="LGP42" s="194"/>
      <c r="LGQ42" s="194"/>
      <c r="LGR42" s="194"/>
      <c r="LGS42" s="194"/>
      <c r="LGT42" s="194"/>
      <c r="LGU42" s="194"/>
      <c r="LGV42" s="194"/>
      <c r="LGW42" s="194"/>
      <c r="LGX42" s="194"/>
      <c r="LGY42" s="194"/>
      <c r="LGZ42" s="194"/>
      <c r="LHA42" s="194"/>
      <c r="LHB42" s="194"/>
      <c r="LHC42" s="194"/>
      <c r="LHD42" s="194"/>
      <c r="LHE42" s="194"/>
      <c r="LHF42" s="194"/>
      <c r="LHG42" s="194"/>
      <c r="LHH42" s="194"/>
      <c r="LHI42" s="194"/>
      <c r="LHJ42" s="194"/>
      <c r="LHK42" s="194"/>
      <c r="LHL42" s="194"/>
      <c r="LHM42" s="194"/>
      <c r="LHN42" s="194"/>
      <c r="LHO42" s="194"/>
      <c r="LHP42" s="194"/>
      <c r="LHQ42" s="194"/>
      <c r="LHR42" s="194"/>
      <c r="LHS42" s="194"/>
      <c r="LHT42" s="194"/>
      <c r="LHU42" s="194"/>
      <c r="LHV42" s="194"/>
      <c r="LHW42" s="194"/>
      <c r="LHX42" s="194"/>
      <c r="LHY42" s="194"/>
      <c r="LHZ42" s="194"/>
      <c r="LIA42" s="194"/>
      <c r="LIB42" s="194"/>
      <c r="LIC42" s="194"/>
      <c r="LID42" s="194"/>
      <c r="LIE42" s="194"/>
      <c r="LIF42" s="194"/>
      <c r="LIG42" s="194"/>
      <c r="LIH42" s="194"/>
      <c r="LII42" s="194"/>
      <c r="LIJ42" s="194"/>
      <c r="LIK42" s="194"/>
      <c r="LIL42" s="194"/>
      <c r="LIM42" s="194"/>
      <c r="LIN42" s="194"/>
      <c r="LIO42" s="194"/>
      <c r="LIP42" s="194"/>
      <c r="LIQ42" s="194"/>
      <c r="LIR42" s="194"/>
      <c r="LIS42" s="194"/>
      <c r="LIT42" s="194"/>
      <c r="LIU42" s="194"/>
      <c r="LIV42" s="194"/>
      <c r="LIW42" s="194"/>
      <c r="LIX42" s="194"/>
      <c r="LIY42" s="194"/>
      <c r="LIZ42" s="194"/>
      <c r="LJA42" s="194"/>
      <c r="LJB42" s="194"/>
      <c r="LJC42" s="194"/>
      <c r="LJD42" s="194"/>
      <c r="LJE42" s="194"/>
      <c r="LJF42" s="194"/>
      <c r="LJG42" s="194"/>
      <c r="LJH42" s="194"/>
      <c r="LJI42" s="194"/>
      <c r="LJJ42" s="194"/>
      <c r="LJK42" s="194"/>
      <c r="LJL42" s="194"/>
      <c r="LJM42" s="194"/>
      <c r="LJN42" s="194"/>
      <c r="LJO42" s="194"/>
      <c r="LJP42" s="194"/>
      <c r="LJQ42" s="194"/>
      <c r="LJR42" s="194"/>
      <c r="LJS42" s="194"/>
      <c r="LJT42" s="194"/>
      <c r="LJU42" s="194"/>
      <c r="LJV42" s="194"/>
      <c r="LJW42" s="194"/>
      <c r="LJX42" s="194"/>
      <c r="LJY42" s="194"/>
      <c r="LJZ42" s="194"/>
      <c r="LKA42" s="194"/>
      <c r="LKB42" s="194"/>
      <c r="LKC42" s="194"/>
      <c r="LKD42" s="194"/>
      <c r="LKE42" s="194"/>
      <c r="LKF42" s="194"/>
      <c r="LKG42" s="194"/>
      <c r="LKH42" s="194"/>
      <c r="LKI42" s="194"/>
      <c r="LKJ42" s="194"/>
      <c r="LKK42" s="194"/>
      <c r="LKL42" s="194"/>
      <c r="LKM42" s="194"/>
      <c r="LKN42" s="194"/>
      <c r="LKO42" s="194"/>
      <c r="LKP42" s="194"/>
      <c r="LKQ42" s="194"/>
      <c r="LKR42" s="194"/>
      <c r="LKS42" s="194"/>
      <c r="LKT42" s="194"/>
      <c r="LKU42" s="194"/>
      <c r="LKV42" s="194"/>
      <c r="LKW42" s="194"/>
      <c r="LKX42" s="194"/>
      <c r="LKY42" s="194"/>
      <c r="LKZ42" s="194"/>
      <c r="LLA42" s="194"/>
      <c r="LLB42" s="194"/>
      <c r="LLC42" s="194"/>
      <c r="LLD42" s="194"/>
      <c r="LLE42" s="194"/>
      <c r="LLF42" s="194"/>
      <c r="LLG42" s="194"/>
      <c r="LLH42" s="194"/>
      <c r="LLI42" s="194"/>
      <c r="LLJ42" s="194"/>
      <c r="LLK42" s="194"/>
      <c r="LLL42" s="194"/>
      <c r="LLM42" s="194"/>
      <c r="LLN42" s="194"/>
      <c r="LLO42" s="194"/>
      <c r="LLP42" s="194"/>
      <c r="LLQ42" s="194"/>
      <c r="LLR42" s="194"/>
      <c r="LLS42" s="194"/>
      <c r="LLT42" s="194"/>
      <c r="LLU42" s="194"/>
      <c r="LLV42" s="194"/>
      <c r="LLW42" s="194"/>
      <c r="LLX42" s="194"/>
      <c r="LLY42" s="194"/>
      <c r="LLZ42" s="194"/>
      <c r="LMA42" s="194"/>
      <c r="LMB42" s="194"/>
      <c r="LMC42" s="194"/>
      <c r="LMD42" s="194"/>
      <c r="LME42" s="194"/>
      <c r="LMF42" s="194"/>
      <c r="LMG42" s="194"/>
      <c r="LMH42" s="194"/>
      <c r="LMI42" s="194"/>
      <c r="LMJ42" s="194"/>
      <c r="LMK42" s="194"/>
      <c r="LML42" s="194"/>
      <c r="LMM42" s="194"/>
      <c r="LMN42" s="194"/>
      <c r="LMO42" s="194"/>
      <c r="LMP42" s="194"/>
      <c r="LMQ42" s="194"/>
      <c r="LMR42" s="194"/>
      <c r="LMS42" s="194"/>
      <c r="LMT42" s="194"/>
      <c r="LMU42" s="194"/>
      <c r="LMV42" s="194"/>
      <c r="LMW42" s="194"/>
      <c r="LMX42" s="194"/>
      <c r="LMY42" s="194"/>
      <c r="LMZ42" s="194"/>
      <c r="LNA42" s="194"/>
      <c r="LNB42" s="194"/>
      <c r="LNC42" s="194"/>
      <c r="LND42" s="194"/>
      <c r="LNE42" s="194"/>
      <c r="LNF42" s="194"/>
      <c r="LNG42" s="194"/>
      <c r="LNH42" s="194"/>
      <c r="LNI42" s="194"/>
      <c r="LNJ42" s="194"/>
      <c r="LNK42" s="194"/>
      <c r="LNL42" s="194"/>
      <c r="LNM42" s="194"/>
      <c r="LNN42" s="194"/>
      <c r="LNO42" s="194"/>
      <c r="LNP42" s="194"/>
      <c r="LNQ42" s="194"/>
      <c r="LNR42" s="194"/>
      <c r="LNS42" s="194"/>
      <c r="LNT42" s="194"/>
      <c r="LNU42" s="194"/>
      <c r="LNV42" s="194"/>
      <c r="LNW42" s="194"/>
      <c r="LNX42" s="194"/>
      <c r="LNY42" s="194"/>
      <c r="LNZ42" s="194"/>
      <c r="LOA42" s="194"/>
      <c r="LOB42" s="194"/>
      <c r="LOC42" s="194"/>
      <c r="LOD42" s="194"/>
      <c r="LOE42" s="194"/>
      <c r="LOF42" s="194"/>
      <c r="LOG42" s="194"/>
      <c r="LOH42" s="194"/>
      <c r="LOI42" s="194"/>
      <c r="LOJ42" s="194"/>
      <c r="LOK42" s="194"/>
      <c r="LOL42" s="194"/>
      <c r="LOM42" s="194"/>
      <c r="LON42" s="194"/>
      <c r="LOO42" s="194"/>
      <c r="LOP42" s="194"/>
      <c r="LOQ42" s="194"/>
      <c r="LOR42" s="194"/>
      <c r="LOS42" s="194"/>
      <c r="LOT42" s="194"/>
      <c r="LOU42" s="194"/>
      <c r="LOV42" s="194"/>
      <c r="LOW42" s="194"/>
      <c r="LOX42" s="194"/>
      <c r="LOY42" s="194"/>
      <c r="LOZ42" s="194"/>
      <c r="LPA42" s="194"/>
      <c r="LPB42" s="194"/>
      <c r="LPC42" s="194"/>
      <c r="LPD42" s="194"/>
      <c r="LPE42" s="194"/>
      <c r="LPF42" s="194"/>
      <c r="LPG42" s="194"/>
      <c r="LPH42" s="194"/>
      <c r="LPI42" s="194"/>
      <c r="LPJ42" s="194"/>
      <c r="LPK42" s="194"/>
      <c r="LPL42" s="194"/>
      <c r="LPM42" s="194"/>
      <c r="LPN42" s="194"/>
      <c r="LPO42" s="194"/>
      <c r="LPP42" s="194"/>
      <c r="LPQ42" s="194"/>
      <c r="LPR42" s="194"/>
      <c r="LPS42" s="194"/>
      <c r="LPT42" s="194"/>
      <c r="LPU42" s="194"/>
      <c r="LPV42" s="194"/>
      <c r="LPW42" s="194"/>
      <c r="LPX42" s="194"/>
      <c r="LPY42" s="194"/>
      <c r="LPZ42" s="194"/>
      <c r="LQA42" s="194"/>
      <c r="LQB42" s="194"/>
      <c r="LQC42" s="194"/>
      <c r="LQD42" s="194"/>
      <c r="LQE42" s="194"/>
      <c r="LQF42" s="194"/>
      <c r="LQG42" s="194"/>
      <c r="LQH42" s="194"/>
      <c r="LQI42" s="194"/>
      <c r="LQJ42" s="194"/>
      <c r="LQK42" s="194"/>
      <c r="LQL42" s="194"/>
      <c r="LQM42" s="194"/>
      <c r="LQN42" s="194"/>
      <c r="LQO42" s="194"/>
      <c r="LQP42" s="194"/>
      <c r="LQQ42" s="194"/>
      <c r="LQR42" s="194"/>
      <c r="LQS42" s="194"/>
      <c r="LQT42" s="194"/>
      <c r="LQU42" s="194"/>
      <c r="LQV42" s="194"/>
      <c r="LQW42" s="194"/>
      <c r="LQX42" s="194"/>
      <c r="LQY42" s="194"/>
      <c r="LQZ42" s="194"/>
      <c r="LRA42" s="194"/>
      <c r="LRB42" s="194"/>
      <c r="LRC42" s="194"/>
      <c r="LRD42" s="194"/>
      <c r="LRE42" s="194"/>
      <c r="LRF42" s="194"/>
      <c r="LRG42" s="194"/>
      <c r="LRH42" s="194"/>
      <c r="LRI42" s="194"/>
      <c r="LRJ42" s="194"/>
      <c r="LRK42" s="194"/>
      <c r="LRL42" s="194"/>
      <c r="LRM42" s="194"/>
      <c r="LRN42" s="194"/>
      <c r="LRO42" s="194"/>
      <c r="LRP42" s="194"/>
      <c r="LRQ42" s="194"/>
      <c r="LRR42" s="194"/>
      <c r="LRS42" s="194"/>
      <c r="LRT42" s="194"/>
      <c r="LRU42" s="194"/>
      <c r="LRV42" s="194"/>
      <c r="LRW42" s="194"/>
      <c r="LRX42" s="194"/>
      <c r="LRY42" s="194"/>
      <c r="LRZ42" s="194"/>
      <c r="LSA42" s="194"/>
      <c r="LSB42" s="194"/>
      <c r="LSC42" s="194"/>
      <c r="LSD42" s="194"/>
      <c r="LSE42" s="194"/>
      <c r="LSF42" s="194"/>
      <c r="LSG42" s="194"/>
      <c r="LSH42" s="194"/>
      <c r="LSI42" s="194"/>
      <c r="LSJ42" s="194"/>
      <c r="LSK42" s="194"/>
      <c r="LSL42" s="194"/>
      <c r="LSM42" s="194"/>
      <c r="LSN42" s="194"/>
      <c r="LSO42" s="194"/>
      <c r="LSP42" s="194"/>
      <c r="LSQ42" s="194"/>
      <c r="LSR42" s="194"/>
      <c r="LSS42" s="194"/>
      <c r="LST42" s="194"/>
      <c r="LSU42" s="194"/>
      <c r="LSV42" s="194"/>
      <c r="LSW42" s="194"/>
      <c r="LSX42" s="194"/>
      <c r="LSY42" s="194"/>
      <c r="LSZ42" s="194"/>
      <c r="LTA42" s="194"/>
      <c r="LTB42" s="194"/>
      <c r="LTC42" s="194"/>
      <c r="LTD42" s="194"/>
      <c r="LTE42" s="194"/>
      <c r="LTF42" s="194"/>
      <c r="LTG42" s="194"/>
      <c r="LTH42" s="194"/>
      <c r="LTI42" s="194"/>
      <c r="LTJ42" s="194"/>
      <c r="LTK42" s="194"/>
      <c r="LTL42" s="194"/>
      <c r="LTM42" s="194"/>
      <c r="LTN42" s="194"/>
      <c r="LTO42" s="194"/>
      <c r="LTP42" s="194"/>
      <c r="LTQ42" s="194"/>
      <c r="LTR42" s="194"/>
      <c r="LTS42" s="194"/>
      <c r="LTT42" s="194"/>
      <c r="LTU42" s="194"/>
      <c r="LTV42" s="194"/>
      <c r="LTW42" s="194"/>
      <c r="LTX42" s="194"/>
      <c r="LTY42" s="194"/>
      <c r="LTZ42" s="194"/>
      <c r="LUA42" s="194"/>
      <c r="LUB42" s="194"/>
      <c r="LUC42" s="194"/>
      <c r="LUD42" s="194"/>
      <c r="LUE42" s="194"/>
      <c r="LUF42" s="194"/>
      <c r="LUG42" s="194"/>
      <c r="LUH42" s="194"/>
      <c r="LUI42" s="194"/>
      <c r="LUJ42" s="194"/>
      <c r="LUK42" s="194"/>
      <c r="LUL42" s="194"/>
      <c r="LUM42" s="194"/>
      <c r="LUN42" s="194"/>
      <c r="LUO42" s="194"/>
      <c r="LUP42" s="194"/>
      <c r="LUQ42" s="194"/>
      <c r="LUR42" s="194"/>
      <c r="LUS42" s="194"/>
      <c r="LUT42" s="194"/>
      <c r="LUU42" s="194"/>
      <c r="LUV42" s="194"/>
      <c r="LUW42" s="194"/>
      <c r="LUX42" s="194"/>
      <c r="LUY42" s="194"/>
      <c r="LUZ42" s="194"/>
      <c r="LVA42" s="194"/>
      <c r="LVB42" s="194"/>
      <c r="LVC42" s="194"/>
      <c r="LVD42" s="194"/>
      <c r="LVE42" s="194"/>
      <c r="LVF42" s="194"/>
      <c r="LVG42" s="194"/>
      <c r="LVH42" s="194"/>
      <c r="LVI42" s="194"/>
      <c r="LVJ42" s="194"/>
      <c r="LVK42" s="194"/>
      <c r="LVL42" s="194"/>
      <c r="LVM42" s="194"/>
      <c r="LVN42" s="194"/>
      <c r="LVO42" s="194"/>
      <c r="LVP42" s="194"/>
      <c r="LVQ42" s="194"/>
      <c r="LVR42" s="194"/>
      <c r="LVS42" s="194"/>
      <c r="LVT42" s="194"/>
      <c r="LVU42" s="194"/>
      <c r="LVV42" s="194"/>
      <c r="LVW42" s="194"/>
      <c r="LVX42" s="194"/>
      <c r="LVY42" s="194"/>
      <c r="LVZ42" s="194"/>
      <c r="LWA42" s="194"/>
      <c r="LWB42" s="194"/>
      <c r="LWC42" s="194"/>
      <c r="LWD42" s="194"/>
      <c r="LWE42" s="194"/>
      <c r="LWF42" s="194"/>
      <c r="LWG42" s="194"/>
      <c r="LWH42" s="194"/>
      <c r="LWI42" s="194"/>
      <c r="LWJ42" s="194"/>
      <c r="LWK42" s="194"/>
      <c r="LWL42" s="194"/>
      <c r="LWM42" s="194"/>
      <c r="LWN42" s="194"/>
      <c r="LWO42" s="194"/>
      <c r="LWP42" s="194"/>
      <c r="LWQ42" s="194"/>
      <c r="LWR42" s="194"/>
      <c r="LWS42" s="194"/>
      <c r="LWT42" s="194"/>
      <c r="LWU42" s="194"/>
      <c r="LWV42" s="194"/>
      <c r="LWW42" s="194"/>
      <c r="LWX42" s="194"/>
      <c r="LWY42" s="194"/>
      <c r="LWZ42" s="194"/>
      <c r="LXA42" s="194"/>
      <c r="LXB42" s="194"/>
      <c r="LXC42" s="194"/>
      <c r="LXD42" s="194"/>
      <c r="LXE42" s="194"/>
      <c r="LXF42" s="194"/>
      <c r="LXG42" s="194"/>
      <c r="LXH42" s="194"/>
      <c r="LXI42" s="194"/>
      <c r="LXJ42" s="194"/>
      <c r="LXK42" s="194"/>
      <c r="LXL42" s="194"/>
      <c r="LXM42" s="194"/>
      <c r="LXN42" s="194"/>
      <c r="LXO42" s="194"/>
      <c r="LXP42" s="194"/>
      <c r="LXQ42" s="194"/>
      <c r="LXR42" s="194"/>
      <c r="LXS42" s="194"/>
      <c r="LXT42" s="194"/>
      <c r="LXU42" s="194"/>
      <c r="LXV42" s="194"/>
      <c r="LXW42" s="194"/>
      <c r="LXX42" s="194"/>
      <c r="LXY42" s="194"/>
      <c r="LXZ42" s="194"/>
      <c r="LYA42" s="194"/>
      <c r="LYB42" s="194"/>
      <c r="LYC42" s="194"/>
      <c r="LYD42" s="194"/>
      <c r="LYE42" s="194"/>
      <c r="LYF42" s="194"/>
      <c r="LYG42" s="194"/>
      <c r="LYH42" s="194"/>
      <c r="LYI42" s="194"/>
      <c r="LYJ42" s="194"/>
      <c r="LYK42" s="194"/>
      <c r="LYL42" s="194"/>
      <c r="LYM42" s="194"/>
      <c r="LYN42" s="194"/>
      <c r="LYO42" s="194"/>
      <c r="LYP42" s="194"/>
      <c r="LYQ42" s="194"/>
      <c r="LYR42" s="194"/>
      <c r="LYS42" s="194"/>
      <c r="LYT42" s="194"/>
      <c r="LYU42" s="194"/>
      <c r="LYV42" s="194"/>
      <c r="LYW42" s="194"/>
      <c r="LYX42" s="194"/>
      <c r="LYY42" s="194"/>
      <c r="LYZ42" s="194"/>
      <c r="LZA42" s="194"/>
      <c r="LZB42" s="194"/>
      <c r="LZC42" s="194"/>
      <c r="LZD42" s="194"/>
      <c r="LZE42" s="194"/>
      <c r="LZF42" s="194"/>
      <c r="LZG42" s="194"/>
      <c r="LZH42" s="194"/>
      <c r="LZI42" s="194"/>
      <c r="LZJ42" s="194"/>
      <c r="LZK42" s="194"/>
      <c r="LZL42" s="194"/>
      <c r="LZM42" s="194"/>
      <c r="LZN42" s="194"/>
      <c r="LZO42" s="194"/>
      <c r="LZP42" s="194"/>
      <c r="LZQ42" s="194"/>
      <c r="LZR42" s="194"/>
      <c r="LZS42" s="194"/>
      <c r="LZT42" s="194"/>
      <c r="LZU42" s="194"/>
      <c r="LZV42" s="194"/>
      <c r="LZW42" s="194"/>
      <c r="LZX42" s="194"/>
      <c r="LZY42" s="194"/>
      <c r="LZZ42" s="194"/>
      <c r="MAA42" s="194"/>
      <c r="MAB42" s="194"/>
      <c r="MAC42" s="194"/>
      <c r="MAD42" s="194"/>
      <c r="MAE42" s="194"/>
      <c r="MAF42" s="194"/>
      <c r="MAG42" s="194"/>
      <c r="MAH42" s="194"/>
      <c r="MAI42" s="194"/>
      <c r="MAJ42" s="194"/>
      <c r="MAK42" s="194"/>
      <c r="MAL42" s="194"/>
      <c r="MAM42" s="194"/>
      <c r="MAN42" s="194"/>
      <c r="MAO42" s="194"/>
      <c r="MAP42" s="194"/>
      <c r="MAQ42" s="194"/>
      <c r="MAR42" s="194"/>
      <c r="MAS42" s="194"/>
      <c r="MAT42" s="194"/>
      <c r="MAU42" s="194"/>
      <c r="MAV42" s="194"/>
      <c r="MAW42" s="194"/>
      <c r="MAX42" s="194"/>
      <c r="MAY42" s="194"/>
      <c r="MAZ42" s="194"/>
      <c r="MBA42" s="194"/>
      <c r="MBB42" s="194"/>
      <c r="MBC42" s="194"/>
      <c r="MBD42" s="194"/>
      <c r="MBE42" s="194"/>
      <c r="MBF42" s="194"/>
      <c r="MBG42" s="194"/>
      <c r="MBH42" s="194"/>
      <c r="MBI42" s="194"/>
      <c r="MBJ42" s="194"/>
      <c r="MBK42" s="194"/>
      <c r="MBL42" s="194"/>
      <c r="MBM42" s="194"/>
      <c r="MBN42" s="194"/>
      <c r="MBO42" s="194"/>
      <c r="MBP42" s="194"/>
      <c r="MBQ42" s="194"/>
      <c r="MBR42" s="194"/>
      <c r="MBS42" s="194"/>
      <c r="MBT42" s="194"/>
      <c r="MBU42" s="194"/>
      <c r="MBV42" s="194"/>
      <c r="MBW42" s="194"/>
      <c r="MBX42" s="194"/>
      <c r="MBY42" s="194"/>
      <c r="MBZ42" s="194"/>
      <c r="MCA42" s="194"/>
      <c r="MCB42" s="194"/>
      <c r="MCC42" s="194"/>
      <c r="MCD42" s="194"/>
      <c r="MCE42" s="194"/>
      <c r="MCF42" s="194"/>
      <c r="MCG42" s="194"/>
      <c r="MCH42" s="194"/>
      <c r="MCI42" s="194"/>
      <c r="MCJ42" s="194"/>
      <c r="MCK42" s="194"/>
      <c r="MCL42" s="194"/>
      <c r="MCM42" s="194"/>
      <c r="MCN42" s="194"/>
      <c r="MCO42" s="194"/>
      <c r="MCP42" s="194"/>
      <c r="MCQ42" s="194"/>
      <c r="MCR42" s="194"/>
      <c r="MCS42" s="194"/>
      <c r="MCT42" s="194"/>
      <c r="MCU42" s="194"/>
      <c r="MCV42" s="194"/>
      <c r="MCW42" s="194"/>
      <c r="MCX42" s="194"/>
      <c r="MCY42" s="194"/>
      <c r="MCZ42" s="194"/>
      <c r="MDA42" s="194"/>
      <c r="MDB42" s="194"/>
      <c r="MDC42" s="194"/>
      <c r="MDD42" s="194"/>
      <c r="MDE42" s="194"/>
      <c r="MDF42" s="194"/>
      <c r="MDG42" s="194"/>
      <c r="MDH42" s="194"/>
      <c r="MDI42" s="194"/>
      <c r="MDJ42" s="194"/>
      <c r="MDK42" s="194"/>
      <c r="MDL42" s="194"/>
      <c r="MDM42" s="194"/>
      <c r="MDN42" s="194"/>
      <c r="MDO42" s="194"/>
      <c r="MDP42" s="194"/>
      <c r="MDQ42" s="194"/>
      <c r="MDR42" s="194"/>
      <c r="MDS42" s="194"/>
      <c r="MDT42" s="194"/>
      <c r="MDU42" s="194"/>
      <c r="MDV42" s="194"/>
      <c r="MDW42" s="194"/>
      <c r="MDX42" s="194"/>
      <c r="MDY42" s="194"/>
      <c r="MDZ42" s="194"/>
      <c r="MEA42" s="194"/>
      <c r="MEB42" s="194"/>
      <c r="MEC42" s="194"/>
      <c r="MED42" s="194"/>
      <c r="MEE42" s="194"/>
      <c r="MEF42" s="194"/>
      <c r="MEG42" s="194"/>
      <c r="MEH42" s="194"/>
      <c r="MEI42" s="194"/>
      <c r="MEJ42" s="194"/>
      <c r="MEK42" s="194"/>
      <c r="MEL42" s="194"/>
      <c r="MEM42" s="194"/>
      <c r="MEN42" s="194"/>
      <c r="MEO42" s="194"/>
      <c r="MEP42" s="194"/>
      <c r="MEQ42" s="194"/>
      <c r="MER42" s="194"/>
      <c r="MES42" s="194"/>
      <c r="MET42" s="194"/>
      <c r="MEU42" s="194"/>
      <c r="MEV42" s="194"/>
      <c r="MEW42" s="194"/>
      <c r="MEX42" s="194"/>
      <c r="MEY42" s="194"/>
      <c r="MEZ42" s="194"/>
      <c r="MFA42" s="194"/>
      <c r="MFB42" s="194"/>
      <c r="MFC42" s="194"/>
      <c r="MFD42" s="194"/>
      <c r="MFE42" s="194"/>
      <c r="MFF42" s="194"/>
      <c r="MFG42" s="194"/>
      <c r="MFH42" s="194"/>
      <c r="MFI42" s="194"/>
      <c r="MFJ42" s="194"/>
      <c r="MFK42" s="194"/>
      <c r="MFL42" s="194"/>
      <c r="MFM42" s="194"/>
      <c r="MFN42" s="194"/>
      <c r="MFO42" s="194"/>
      <c r="MFP42" s="194"/>
      <c r="MFQ42" s="194"/>
      <c r="MFR42" s="194"/>
      <c r="MFS42" s="194"/>
      <c r="MFT42" s="194"/>
      <c r="MFU42" s="194"/>
      <c r="MFV42" s="194"/>
      <c r="MFW42" s="194"/>
      <c r="MFX42" s="194"/>
      <c r="MFY42" s="194"/>
      <c r="MFZ42" s="194"/>
      <c r="MGA42" s="194"/>
      <c r="MGB42" s="194"/>
      <c r="MGC42" s="194"/>
      <c r="MGD42" s="194"/>
      <c r="MGE42" s="194"/>
      <c r="MGF42" s="194"/>
      <c r="MGG42" s="194"/>
      <c r="MGH42" s="194"/>
      <c r="MGI42" s="194"/>
      <c r="MGJ42" s="194"/>
      <c r="MGK42" s="194"/>
      <c r="MGL42" s="194"/>
      <c r="MGM42" s="194"/>
      <c r="MGN42" s="194"/>
      <c r="MGO42" s="194"/>
      <c r="MGP42" s="194"/>
      <c r="MGQ42" s="194"/>
      <c r="MGR42" s="194"/>
      <c r="MGS42" s="194"/>
      <c r="MGT42" s="194"/>
      <c r="MGU42" s="194"/>
      <c r="MGV42" s="194"/>
      <c r="MGW42" s="194"/>
      <c r="MGX42" s="194"/>
      <c r="MGY42" s="194"/>
      <c r="MGZ42" s="194"/>
      <c r="MHA42" s="194"/>
      <c r="MHB42" s="194"/>
      <c r="MHC42" s="194"/>
      <c r="MHD42" s="194"/>
      <c r="MHE42" s="194"/>
      <c r="MHF42" s="194"/>
      <c r="MHG42" s="194"/>
      <c r="MHH42" s="194"/>
      <c r="MHI42" s="194"/>
      <c r="MHJ42" s="194"/>
      <c r="MHK42" s="194"/>
      <c r="MHL42" s="194"/>
      <c r="MHM42" s="194"/>
      <c r="MHN42" s="194"/>
      <c r="MHO42" s="194"/>
      <c r="MHP42" s="194"/>
      <c r="MHQ42" s="194"/>
      <c r="MHR42" s="194"/>
      <c r="MHS42" s="194"/>
      <c r="MHT42" s="194"/>
      <c r="MHU42" s="194"/>
      <c r="MHV42" s="194"/>
      <c r="MHW42" s="194"/>
      <c r="MHX42" s="194"/>
      <c r="MHY42" s="194"/>
      <c r="MHZ42" s="194"/>
      <c r="MIA42" s="194"/>
      <c r="MIB42" s="194"/>
      <c r="MIC42" s="194"/>
      <c r="MID42" s="194"/>
      <c r="MIE42" s="194"/>
      <c r="MIF42" s="194"/>
      <c r="MIG42" s="194"/>
      <c r="MIH42" s="194"/>
      <c r="MII42" s="194"/>
      <c r="MIJ42" s="194"/>
      <c r="MIK42" s="194"/>
      <c r="MIL42" s="194"/>
      <c r="MIM42" s="194"/>
      <c r="MIN42" s="194"/>
      <c r="MIO42" s="194"/>
      <c r="MIP42" s="194"/>
      <c r="MIQ42" s="194"/>
      <c r="MIR42" s="194"/>
      <c r="MIS42" s="194"/>
      <c r="MIT42" s="194"/>
      <c r="MIU42" s="194"/>
      <c r="MIV42" s="194"/>
      <c r="MIW42" s="194"/>
      <c r="MIX42" s="194"/>
      <c r="MIY42" s="194"/>
      <c r="MIZ42" s="194"/>
      <c r="MJA42" s="194"/>
      <c r="MJB42" s="194"/>
      <c r="MJC42" s="194"/>
      <c r="MJD42" s="194"/>
      <c r="MJE42" s="194"/>
      <c r="MJF42" s="194"/>
      <c r="MJG42" s="194"/>
      <c r="MJH42" s="194"/>
      <c r="MJI42" s="194"/>
      <c r="MJJ42" s="194"/>
      <c r="MJK42" s="194"/>
      <c r="MJL42" s="194"/>
      <c r="MJM42" s="194"/>
      <c r="MJN42" s="194"/>
      <c r="MJO42" s="194"/>
      <c r="MJP42" s="194"/>
      <c r="MJQ42" s="194"/>
      <c r="MJR42" s="194"/>
      <c r="MJS42" s="194"/>
      <c r="MJT42" s="194"/>
      <c r="MJU42" s="194"/>
      <c r="MJV42" s="194"/>
      <c r="MJW42" s="194"/>
      <c r="MJX42" s="194"/>
      <c r="MJY42" s="194"/>
      <c r="MJZ42" s="194"/>
      <c r="MKA42" s="194"/>
      <c r="MKB42" s="194"/>
      <c r="MKC42" s="194"/>
      <c r="MKD42" s="194"/>
      <c r="MKE42" s="194"/>
      <c r="MKF42" s="194"/>
      <c r="MKG42" s="194"/>
      <c r="MKH42" s="194"/>
      <c r="MKI42" s="194"/>
      <c r="MKJ42" s="194"/>
      <c r="MKK42" s="194"/>
      <c r="MKL42" s="194"/>
      <c r="MKM42" s="194"/>
      <c r="MKN42" s="194"/>
      <c r="MKO42" s="194"/>
      <c r="MKP42" s="194"/>
      <c r="MKQ42" s="194"/>
      <c r="MKR42" s="194"/>
      <c r="MKS42" s="194"/>
      <c r="MKT42" s="194"/>
      <c r="MKU42" s="194"/>
      <c r="MKV42" s="194"/>
      <c r="MKW42" s="194"/>
      <c r="MKX42" s="194"/>
      <c r="MKY42" s="194"/>
      <c r="MKZ42" s="194"/>
      <c r="MLA42" s="194"/>
      <c r="MLB42" s="194"/>
      <c r="MLC42" s="194"/>
      <c r="MLD42" s="194"/>
      <c r="MLE42" s="194"/>
      <c r="MLF42" s="194"/>
      <c r="MLG42" s="194"/>
      <c r="MLH42" s="194"/>
      <c r="MLI42" s="194"/>
      <c r="MLJ42" s="194"/>
      <c r="MLK42" s="194"/>
      <c r="MLL42" s="194"/>
      <c r="MLM42" s="194"/>
      <c r="MLN42" s="194"/>
      <c r="MLO42" s="194"/>
      <c r="MLP42" s="194"/>
      <c r="MLQ42" s="194"/>
      <c r="MLR42" s="194"/>
      <c r="MLS42" s="194"/>
      <c r="MLT42" s="194"/>
      <c r="MLU42" s="194"/>
      <c r="MLV42" s="194"/>
      <c r="MLW42" s="194"/>
      <c r="MLX42" s="194"/>
      <c r="MLY42" s="194"/>
      <c r="MLZ42" s="194"/>
      <c r="MMA42" s="194"/>
      <c r="MMB42" s="194"/>
      <c r="MMC42" s="194"/>
      <c r="MMD42" s="194"/>
      <c r="MME42" s="194"/>
      <c r="MMF42" s="194"/>
      <c r="MMG42" s="194"/>
      <c r="MMH42" s="194"/>
      <c r="MMI42" s="194"/>
      <c r="MMJ42" s="194"/>
      <c r="MMK42" s="194"/>
      <c r="MML42" s="194"/>
      <c r="MMM42" s="194"/>
      <c r="MMN42" s="194"/>
      <c r="MMO42" s="194"/>
      <c r="MMP42" s="194"/>
      <c r="MMQ42" s="194"/>
      <c r="MMR42" s="194"/>
      <c r="MMS42" s="194"/>
      <c r="MMT42" s="194"/>
      <c r="MMU42" s="194"/>
      <c r="MMV42" s="194"/>
      <c r="MMW42" s="194"/>
      <c r="MMX42" s="194"/>
      <c r="MMY42" s="194"/>
      <c r="MMZ42" s="194"/>
      <c r="MNA42" s="194"/>
      <c r="MNB42" s="194"/>
      <c r="MNC42" s="194"/>
      <c r="MND42" s="194"/>
      <c r="MNE42" s="194"/>
      <c r="MNF42" s="194"/>
      <c r="MNG42" s="194"/>
      <c r="MNH42" s="194"/>
      <c r="MNI42" s="194"/>
      <c r="MNJ42" s="194"/>
      <c r="MNK42" s="194"/>
      <c r="MNL42" s="194"/>
      <c r="MNM42" s="194"/>
      <c r="MNN42" s="194"/>
      <c r="MNO42" s="194"/>
      <c r="MNP42" s="194"/>
      <c r="MNQ42" s="194"/>
      <c r="MNR42" s="194"/>
      <c r="MNS42" s="194"/>
      <c r="MNT42" s="194"/>
      <c r="MNU42" s="194"/>
      <c r="MNV42" s="194"/>
      <c r="MNW42" s="194"/>
      <c r="MNX42" s="194"/>
      <c r="MNY42" s="194"/>
      <c r="MNZ42" s="194"/>
      <c r="MOA42" s="194"/>
      <c r="MOB42" s="194"/>
      <c r="MOC42" s="194"/>
      <c r="MOD42" s="194"/>
      <c r="MOE42" s="194"/>
      <c r="MOF42" s="194"/>
      <c r="MOG42" s="194"/>
      <c r="MOH42" s="194"/>
      <c r="MOI42" s="194"/>
      <c r="MOJ42" s="194"/>
      <c r="MOK42" s="194"/>
      <c r="MOL42" s="194"/>
      <c r="MOM42" s="194"/>
      <c r="MON42" s="194"/>
      <c r="MOO42" s="194"/>
      <c r="MOP42" s="194"/>
      <c r="MOQ42" s="194"/>
      <c r="MOR42" s="194"/>
      <c r="MOS42" s="194"/>
      <c r="MOT42" s="194"/>
      <c r="MOU42" s="194"/>
      <c r="MOV42" s="194"/>
      <c r="MOW42" s="194"/>
      <c r="MOX42" s="194"/>
      <c r="MOY42" s="194"/>
      <c r="MOZ42" s="194"/>
      <c r="MPA42" s="194"/>
      <c r="MPB42" s="194"/>
      <c r="MPC42" s="194"/>
      <c r="MPD42" s="194"/>
      <c r="MPE42" s="194"/>
      <c r="MPF42" s="194"/>
      <c r="MPG42" s="194"/>
      <c r="MPH42" s="194"/>
      <c r="MPI42" s="194"/>
      <c r="MPJ42" s="194"/>
      <c r="MPK42" s="194"/>
      <c r="MPL42" s="194"/>
      <c r="MPM42" s="194"/>
      <c r="MPN42" s="194"/>
      <c r="MPO42" s="194"/>
      <c r="MPP42" s="194"/>
      <c r="MPQ42" s="194"/>
      <c r="MPR42" s="194"/>
      <c r="MPS42" s="194"/>
      <c r="MPT42" s="194"/>
      <c r="MPU42" s="194"/>
      <c r="MPV42" s="194"/>
      <c r="MPW42" s="194"/>
      <c r="MPX42" s="194"/>
      <c r="MPY42" s="194"/>
      <c r="MPZ42" s="194"/>
      <c r="MQA42" s="194"/>
      <c r="MQB42" s="194"/>
      <c r="MQC42" s="194"/>
      <c r="MQD42" s="194"/>
      <c r="MQE42" s="194"/>
      <c r="MQF42" s="194"/>
      <c r="MQG42" s="194"/>
      <c r="MQH42" s="194"/>
      <c r="MQI42" s="194"/>
      <c r="MQJ42" s="194"/>
      <c r="MQK42" s="194"/>
      <c r="MQL42" s="194"/>
      <c r="MQM42" s="194"/>
      <c r="MQN42" s="194"/>
      <c r="MQO42" s="194"/>
      <c r="MQP42" s="194"/>
      <c r="MQQ42" s="194"/>
      <c r="MQR42" s="194"/>
      <c r="MQS42" s="194"/>
      <c r="MQT42" s="194"/>
      <c r="MQU42" s="194"/>
      <c r="MQV42" s="194"/>
      <c r="MQW42" s="194"/>
      <c r="MQX42" s="194"/>
      <c r="MQY42" s="194"/>
      <c r="MQZ42" s="194"/>
      <c r="MRA42" s="194"/>
      <c r="MRB42" s="194"/>
      <c r="MRC42" s="194"/>
      <c r="MRD42" s="194"/>
      <c r="MRE42" s="194"/>
      <c r="MRF42" s="194"/>
      <c r="MRG42" s="194"/>
      <c r="MRH42" s="194"/>
      <c r="MRI42" s="194"/>
      <c r="MRJ42" s="194"/>
      <c r="MRK42" s="194"/>
      <c r="MRL42" s="194"/>
      <c r="MRM42" s="194"/>
      <c r="MRN42" s="194"/>
      <c r="MRO42" s="194"/>
      <c r="MRP42" s="194"/>
      <c r="MRQ42" s="194"/>
      <c r="MRR42" s="194"/>
      <c r="MRS42" s="194"/>
      <c r="MRT42" s="194"/>
      <c r="MRU42" s="194"/>
      <c r="MRV42" s="194"/>
      <c r="MRW42" s="194"/>
      <c r="MRX42" s="194"/>
      <c r="MRY42" s="194"/>
      <c r="MRZ42" s="194"/>
      <c r="MSA42" s="194"/>
      <c r="MSB42" s="194"/>
      <c r="MSC42" s="194"/>
      <c r="MSD42" s="194"/>
      <c r="MSE42" s="194"/>
      <c r="MSF42" s="194"/>
      <c r="MSG42" s="194"/>
      <c r="MSH42" s="194"/>
      <c r="MSI42" s="194"/>
      <c r="MSJ42" s="194"/>
      <c r="MSK42" s="194"/>
      <c r="MSL42" s="194"/>
      <c r="MSM42" s="194"/>
      <c r="MSN42" s="194"/>
      <c r="MSO42" s="194"/>
      <c r="MSP42" s="194"/>
      <c r="MSQ42" s="194"/>
      <c r="MSR42" s="194"/>
      <c r="MSS42" s="194"/>
      <c r="MST42" s="194"/>
      <c r="MSU42" s="194"/>
      <c r="MSV42" s="194"/>
      <c r="MSW42" s="194"/>
      <c r="MSX42" s="194"/>
      <c r="MSY42" s="194"/>
      <c r="MSZ42" s="194"/>
      <c r="MTA42" s="194"/>
      <c r="MTB42" s="194"/>
      <c r="MTC42" s="194"/>
      <c r="MTD42" s="194"/>
      <c r="MTE42" s="194"/>
      <c r="MTF42" s="194"/>
      <c r="MTG42" s="194"/>
      <c r="MTH42" s="194"/>
      <c r="MTI42" s="194"/>
      <c r="MTJ42" s="194"/>
      <c r="MTK42" s="194"/>
      <c r="MTL42" s="194"/>
      <c r="MTM42" s="194"/>
      <c r="MTN42" s="194"/>
      <c r="MTO42" s="194"/>
      <c r="MTP42" s="194"/>
      <c r="MTQ42" s="194"/>
      <c r="MTR42" s="194"/>
      <c r="MTS42" s="194"/>
      <c r="MTT42" s="194"/>
      <c r="MTU42" s="194"/>
      <c r="MTV42" s="194"/>
      <c r="MTW42" s="194"/>
      <c r="MTX42" s="194"/>
      <c r="MTY42" s="194"/>
      <c r="MTZ42" s="194"/>
      <c r="MUA42" s="194"/>
      <c r="MUB42" s="194"/>
      <c r="MUC42" s="194"/>
      <c r="MUD42" s="194"/>
      <c r="MUE42" s="194"/>
      <c r="MUF42" s="194"/>
      <c r="MUG42" s="194"/>
      <c r="MUH42" s="194"/>
      <c r="MUI42" s="194"/>
      <c r="MUJ42" s="194"/>
      <c r="MUK42" s="194"/>
      <c r="MUL42" s="194"/>
      <c r="MUM42" s="194"/>
      <c r="MUN42" s="194"/>
      <c r="MUO42" s="194"/>
      <c r="MUP42" s="194"/>
      <c r="MUQ42" s="194"/>
      <c r="MUR42" s="194"/>
      <c r="MUS42" s="194"/>
      <c r="MUT42" s="194"/>
      <c r="MUU42" s="194"/>
      <c r="MUV42" s="194"/>
      <c r="MUW42" s="194"/>
      <c r="MUX42" s="194"/>
      <c r="MUY42" s="194"/>
      <c r="MUZ42" s="194"/>
      <c r="MVA42" s="194"/>
      <c r="MVB42" s="194"/>
      <c r="MVC42" s="194"/>
      <c r="MVD42" s="194"/>
      <c r="MVE42" s="194"/>
      <c r="MVF42" s="194"/>
      <c r="MVG42" s="194"/>
      <c r="MVH42" s="194"/>
      <c r="MVI42" s="194"/>
      <c r="MVJ42" s="194"/>
      <c r="MVK42" s="194"/>
      <c r="MVL42" s="194"/>
      <c r="MVM42" s="194"/>
      <c r="MVN42" s="194"/>
      <c r="MVO42" s="194"/>
      <c r="MVP42" s="194"/>
      <c r="MVQ42" s="194"/>
      <c r="MVR42" s="194"/>
      <c r="MVS42" s="194"/>
      <c r="MVT42" s="194"/>
      <c r="MVU42" s="194"/>
      <c r="MVV42" s="194"/>
      <c r="MVW42" s="194"/>
      <c r="MVX42" s="194"/>
      <c r="MVY42" s="194"/>
      <c r="MVZ42" s="194"/>
      <c r="MWA42" s="194"/>
      <c r="MWB42" s="194"/>
      <c r="MWC42" s="194"/>
      <c r="MWD42" s="194"/>
      <c r="MWE42" s="194"/>
      <c r="MWF42" s="194"/>
      <c r="MWG42" s="194"/>
      <c r="MWH42" s="194"/>
      <c r="MWI42" s="194"/>
      <c r="MWJ42" s="194"/>
      <c r="MWK42" s="194"/>
      <c r="MWL42" s="194"/>
      <c r="MWM42" s="194"/>
      <c r="MWN42" s="194"/>
      <c r="MWO42" s="194"/>
      <c r="MWP42" s="194"/>
      <c r="MWQ42" s="194"/>
      <c r="MWR42" s="194"/>
      <c r="MWS42" s="194"/>
      <c r="MWT42" s="194"/>
      <c r="MWU42" s="194"/>
      <c r="MWV42" s="194"/>
      <c r="MWW42" s="194"/>
      <c r="MWX42" s="194"/>
      <c r="MWY42" s="194"/>
      <c r="MWZ42" s="194"/>
      <c r="MXA42" s="194"/>
      <c r="MXB42" s="194"/>
      <c r="MXC42" s="194"/>
      <c r="MXD42" s="194"/>
      <c r="MXE42" s="194"/>
      <c r="MXF42" s="194"/>
      <c r="MXG42" s="194"/>
      <c r="MXH42" s="194"/>
      <c r="MXI42" s="194"/>
      <c r="MXJ42" s="194"/>
      <c r="MXK42" s="194"/>
      <c r="MXL42" s="194"/>
      <c r="MXM42" s="194"/>
      <c r="MXN42" s="194"/>
      <c r="MXO42" s="194"/>
      <c r="MXP42" s="194"/>
      <c r="MXQ42" s="194"/>
      <c r="MXR42" s="194"/>
      <c r="MXS42" s="194"/>
      <c r="MXT42" s="194"/>
      <c r="MXU42" s="194"/>
      <c r="MXV42" s="194"/>
      <c r="MXW42" s="194"/>
      <c r="MXX42" s="194"/>
      <c r="MXY42" s="194"/>
      <c r="MXZ42" s="194"/>
      <c r="MYA42" s="194"/>
      <c r="MYB42" s="194"/>
      <c r="MYC42" s="194"/>
      <c r="MYD42" s="194"/>
      <c r="MYE42" s="194"/>
      <c r="MYF42" s="194"/>
      <c r="MYG42" s="194"/>
      <c r="MYH42" s="194"/>
      <c r="MYI42" s="194"/>
      <c r="MYJ42" s="194"/>
      <c r="MYK42" s="194"/>
      <c r="MYL42" s="194"/>
      <c r="MYM42" s="194"/>
      <c r="MYN42" s="194"/>
      <c r="MYO42" s="194"/>
      <c r="MYP42" s="194"/>
      <c r="MYQ42" s="194"/>
      <c r="MYR42" s="194"/>
      <c r="MYS42" s="194"/>
      <c r="MYT42" s="194"/>
      <c r="MYU42" s="194"/>
      <c r="MYV42" s="194"/>
      <c r="MYW42" s="194"/>
      <c r="MYX42" s="194"/>
      <c r="MYY42" s="194"/>
      <c r="MYZ42" s="194"/>
      <c r="MZA42" s="194"/>
      <c r="MZB42" s="194"/>
      <c r="MZC42" s="194"/>
      <c r="MZD42" s="194"/>
      <c r="MZE42" s="194"/>
      <c r="MZF42" s="194"/>
      <c r="MZG42" s="194"/>
      <c r="MZH42" s="194"/>
      <c r="MZI42" s="194"/>
      <c r="MZJ42" s="194"/>
      <c r="MZK42" s="194"/>
      <c r="MZL42" s="194"/>
      <c r="MZM42" s="194"/>
      <c r="MZN42" s="194"/>
      <c r="MZO42" s="194"/>
      <c r="MZP42" s="194"/>
      <c r="MZQ42" s="194"/>
      <c r="MZR42" s="194"/>
      <c r="MZS42" s="194"/>
      <c r="MZT42" s="194"/>
      <c r="MZU42" s="194"/>
      <c r="MZV42" s="194"/>
      <c r="MZW42" s="194"/>
      <c r="MZX42" s="194"/>
      <c r="MZY42" s="194"/>
      <c r="MZZ42" s="194"/>
      <c r="NAA42" s="194"/>
      <c r="NAB42" s="194"/>
      <c r="NAC42" s="194"/>
      <c r="NAD42" s="194"/>
      <c r="NAE42" s="194"/>
      <c r="NAF42" s="194"/>
      <c r="NAG42" s="194"/>
      <c r="NAH42" s="194"/>
      <c r="NAI42" s="194"/>
      <c r="NAJ42" s="194"/>
      <c r="NAK42" s="194"/>
      <c r="NAL42" s="194"/>
      <c r="NAM42" s="194"/>
      <c r="NAN42" s="194"/>
      <c r="NAO42" s="194"/>
      <c r="NAP42" s="194"/>
      <c r="NAQ42" s="194"/>
      <c r="NAR42" s="194"/>
      <c r="NAS42" s="194"/>
      <c r="NAT42" s="194"/>
      <c r="NAU42" s="194"/>
      <c r="NAV42" s="194"/>
      <c r="NAW42" s="194"/>
      <c r="NAX42" s="194"/>
      <c r="NAY42" s="194"/>
      <c r="NAZ42" s="194"/>
      <c r="NBA42" s="194"/>
      <c r="NBB42" s="194"/>
      <c r="NBC42" s="194"/>
      <c r="NBD42" s="194"/>
      <c r="NBE42" s="194"/>
      <c r="NBF42" s="194"/>
      <c r="NBG42" s="194"/>
      <c r="NBH42" s="194"/>
      <c r="NBI42" s="194"/>
      <c r="NBJ42" s="194"/>
      <c r="NBK42" s="194"/>
      <c r="NBL42" s="194"/>
      <c r="NBM42" s="194"/>
      <c r="NBN42" s="194"/>
      <c r="NBO42" s="194"/>
      <c r="NBP42" s="194"/>
      <c r="NBQ42" s="194"/>
      <c r="NBR42" s="194"/>
      <c r="NBS42" s="194"/>
      <c r="NBT42" s="194"/>
      <c r="NBU42" s="194"/>
      <c r="NBV42" s="194"/>
      <c r="NBW42" s="194"/>
      <c r="NBX42" s="194"/>
      <c r="NBY42" s="194"/>
      <c r="NBZ42" s="194"/>
      <c r="NCA42" s="194"/>
      <c r="NCB42" s="194"/>
      <c r="NCC42" s="194"/>
      <c r="NCD42" s="194"/>
      <c r="NCE42" s="194"/>
      <c r="NCF42" s="194"/>
      <c r="NCG42" s="194"/>
      <c r="NCH42" s="194"/>
      <c r="NCI42" s="194"/>
      <c r="NCJ42" s="194"/>
      <c r="NCK42" s="194"/>
      <c r="NCL42" s="194"/>
      <c r="NCM42" s="194"/>
      <c r="NCN42" s="194"/>
      <c r="NCO42" s="194"/>
      <c r="NCP42" s="194"/>
      <c r="NCQ42" s="194"/>
      <c r="NCR42" s="194"/>
      <c r="NCS42" s="194"/>
      <c r="NCT42" s="194"/>
      <c r="NCU42" s="194"/>
      <c r="NCV42" s="194"/>
      <c r="NCW42" s="194"/>
      <c r="NCX42" s="194"/>
      <c r="NCY42" s="194"/>
      <c r="NCZ42" s="194"/>
      <c r="NDA42" s="194"/>
      <c r="NDB42" s="194"/>
      <c r="NDC42" s="194"/>
      <c r="NDD42" s="194"/>
      <c r="NDE42" s="194"/>
      <c r="NDF42" s="194"/>
      <c r="NDG42" s="194"/>
      <c r="NDH42" s="194"/>
      <c r="NDI42" s="194"/>
      <c r="NDJ42" s="194"/>
      <c r="NDK42" s="194"/>
      <c r="NDL42" s="194"/>
      <c r="NDM42" s="194"/>
      <c r="NDN42" s="194"/>
      <c r="NDO42" s="194"/>
      <c r="NDP42" s="194"/>
      <c r="NDQ42" s="194"/>
      <c r="NDR42" s="194"/>
      <c r="NDS42" s="194"/>
      <c r="NDT42" s="194"/>
      <c r="NDU42" s="194"/>
      <c r="NDV42" s="194"/>
      <c r="NDW42" s="194"/>
      <c r="NDX42" s="194"/>
      <c r="NDY42" s="194"/>
      <c r="NDZ42" s="194"/>
      <c r="NEA42" s="194"/>
      <c r="NEB42" s="194"/>
      <c r="NEC42" s="194"/>
      <c r="NED42" s="194"/>
      <c r="NEE42" s="194"/>
      <c r="NEF42" s="194"/>
      <c r="NEG42" s="194"/>
      <c r="NEH42" s="194"/>
      <c r="NEI42" s="194"/>
      <c r="NEJ42" s="194"/>
      <c r="NEK42" s="194"/>
      <c r="NEL42" s="194"/>
      <c r="NEM42" s="194"/>
      <c r="NEN42" s="194"/>
      <c r="NEO42" s="194"/>
      <c r="NEP42" s="194"/>
      <c r="NEQ42" s="194"/>
      <c r="NER42" s="194"/>
      <c r="NES42" s="194"/>
      <c r="NET42" s="194"/>
      <c r="NEU42" s="194"/>
      <c r="NEV42" s="194"/>
      <c r="NEW42" s="194"/>
      <c r="NEX42" s="194"/>
      <c r="NEY42" s="194"/>
      <c r="NEZ42" s="194"/>
      <c r="NFA42" s="194"/>
      <c r="NFB42" s="194"/>
      <c r="NFC42" s="194"/>
      <c r="NFD42" s="194"/>
      <c r="NFE42" s="194"/>
      <c r="NFF42" s="194"/>
      <c r="NFG42" s="194"/>
      <c r="NFH42" s="194"/>
      <c r="NFI42" s="194"/>
      <c r="NFJ42" s="194"/>
      <c r="NFK42" s="194"/>
      <c r="NFL42" s="194"/>
      <c r="NFM42" s="194"/>
      <c r="NFN42" s="194"/>
      <c r="NFO42" s="194"/>
      <c r="NFP42" s="194"/>
      <c r="NFQ42" s="194"/>
      <c r="NFR42" s="194"/>
      <c r="NFS42" s="194"/>
      <c r="NFT42" s="194"/>
      <c r="NFU42" s="194"/>
      <c r="NFV42" s="194"/>
      <c r="NFW42" s="194"/>
      <c r="NFX42" s="194"/>
      <c r="NFY42" s="194"/>
      <c r="NFZ42" s="194"/>
      <c r="NGA42" s="194"/>
      <c r="NGB42" s="194"/>
      <c r="NGC42" s="194"/>
      <c r="NGD42" s="194"/>
      <c r="NGE42" s="194"/>
      <c r="NGF42" s="194"/>
      <c r="NGG42" s="194"/>
      <c r="NGH42" s="194"/>
      <c r="NGI42" s="194"/>
      <c r="NGJ42" s="194"/>
      <c r="NGK42" s="194"/>
      <c r="NGL42" s="194"/>
      <c r="NGM42" s="194"/>
      <c r="NGN42" s="194"/>
      <c r="NGO42" s="194"/>
      <c r="NGP42" s="194"/>
      <c r="NGQ42" s="194"/>
      <c r="NGR42" s="194"/>
      <c r="NGS42" s="194"/>
      <c r="NGT42" s="194"/>
      <c r="NGU42" s="194"/>
      <c r="NGV42" s="194"/>
      <c r="NGW42" s="194"/>
      <c r="NGX42" s="194"/>
      <c r="NGY42" s="194"/>
      <c r="NGZ42" s="194"/>
      <c r="NHA42" s="194"/>
      <c r="NHB42" s="194"/>
      <c r="NHC42" s="194"/>
      <c r="NHD42" s="194"/>
      <c r="NHE42" s="194"/>
      <c r="NHF42" s="194"/>
      <c r="NHG42" s="194"/>
      <c r="NHH42" s="194"/>
      <c r="NHI42" s="194"/>
      <c r="NHJ42" s="194"/>
      <c r="NHK42" s="194"/>
      <c r="NHL42" s="194"/>
      <c r="NHM42" s="194"/>
      <c r="NHN42" s="194"/>
      <c r="NHO42" s="194"/>
      <c r="NHP42" s="194"/>
      <c r="NHQ42" s="194"/>
      <c r="NHR42" s="194"/>
      <c r="NHS42" s="194"/>
      <c r="NHT42" s="194"/>
      <c r="NHU42" s="194"/>
      <c r="NHV42" s="194"/>
      <c r="NHW42" s="194"/>
      <c r="NHX42" s="194"/>
      <c r="NHY42" s="194"/>
      <c r="NHZ42" s="194"/>
      <c r="NIA42" s="194"/>
      <c r="NIB42" s="194"/>
      <c r="NIC42" s="194"/>
      <c r="NID42" s="194"/>
      <c r="NIE42" s="194"/>
      <c r="NIF42" s="194"/>
      <c r="NIG42" s="194"/>
      <c r="NIH42" s="194"/>
      <c r="NII42" s="194"/>
      <c r="NIJ42" s="194"/>
      <c r="NIK42" s="194"/>
      <c r="NIL42" s="194"/>
      <c r="NIM42" s="194"/>
      <c r="NIN42" s="194"/>
      <c r="NIO42" s="194"/>
      <c r="NIP42" s="194"/>
      <c r="NIQ42" s="194"/>
      <c r="NIR42" s="194"/>
      <c r="NIS42" s="194"/>
      <c r="NIT42" s="194"/>
      <c r="NIU42" s="194"/>
      <c r="NIV42" s="194"/>
      <c r="NIW42" s="194"/>
      <c r="NIX42" s="194"/>
      <c r="NIY42" s="194"/>
      <c r="NIZ42" s="194"/>
      <c r="NJA42" s="194"/>
      <c r="NJB42" s="194"/>
      <c r="NJC42" s="194"/>
      <c r="NJD42" s="194"/>
      <c r="NJE42" s="194"/>
      <c r="NJF42" s="194"/>
      <c r="NJG42" s="194"/>
      <c r="NJH42" s="194"/>
      <c r="NJI42" s="194"/>
      <c r="NJJ42" s="194"/>
      <c r="NJK42" s="194"/>
      <c r="NJL42" s="194"/>
      <c r="NJM42" s="194"/>
      <c r="NJN42" s="194"/>
      <c r="NJO42" s="194"/>
      <c r="NJP42" s="194"/>
      <c r="NJQ42" s="194"/>
      <c r="NJR42" s="194"/>
      <c r="NJS42" s="194"/>
      <c r="NJT42" s="194"/>
      <c r="NJU42" s="194"/>
      <c r="NJV42" s="194"/>
      <c r="NJW42" s="194"/>
      <c r="NJX42" s="194"/>
      <c r="NJY42" s="194"/>
      <c r="NJZ42" s="194"/>
      <c r="NKA42" s="194"/>
      <c r="NKB42" s="194"/>
      <c r="NKC42" s="194"/>
      <c r="NKD42" s="194"/>
      <c r="NKE42" s="194"/>
      <c r="NKF42" s="194"/>
      <c r="NKG42" s="194"/>
      <c r="NKH42" s="194"/>
      <c r="NKI42" s="194"/>
      <c r="NKJ42" s="194"/>
      <c r="NKK42" s="194"/>
      <c r="NKL42" s="194"/>
      <c r="NKM42" s="194"/>
      <c r="NKN42" s="194"/>
      <c r="NKO42" s="194"/>
      <c r="NKP42" s="194"/>
      <c r="NKQ42" s="194"/>
      <c r="NKR42" s="194"/>
      <c r="NKS42" s="194"/>
      <c r="NKT42" s="194"/>
      <c r="NKU42" s="194"/>
      <c r="NKV42" s="194"/>
      <c r="NKW42" s="194"/>
      <c r="NKX42" s="194"/>
      <c r="NKY42" s="194"/>
      <c r="NKZ42" s="194"/>
      <c r="NLA42" s="194"/>
      <c r="NLB42" s="194"/>
      <c r="NLC42" s="194"/>
      <c r="NLD42" s="194"/>
      <c r="NLE42" s="194"/>
      <c r="NLF42" s="194"/>
      <c r="NLG42" s="194"/>
      <c r="NLH42" s="194"/>
      <c r="NLI42" s="194"/>
      <c r="NLJ42" s="194"/>
      <c r="NLK42" s="194"/>
      <c r="NLL42" s="194"/>
      <c r="NLM42" s="194"/>
      <c r="NLN42" s="194"/>
      <c r="NLO42" s="194"/>
      <c r="NLP42" s="194"/>
      <c r="NLQ42" s="194"/>
      <c r="NLR42" s="194"/>
      <c r="NLS42" s="194"/>
      <c r="NLT42" s="194"/>
      <c r="NLU42" s="194"/>
      <c r="NLV42" s="194"/>
      <c r="NLW42" s="194"/>
      <c r="NLX42" s="194"/>
      <c r="NLY42" s="194"/>
      <c r="NLZ42" s="194"/>
      <c r="NMA42" s="194"/>
      <c r="NMB42" s="194"/>
      <c r="NMC42" s="194"/>
      <c r="NMD42" s="194"/>
      <c r="NME42" s="194"/>
      <c r="NMF42" s="194"/>
      <c r="NMG42" s="194"/>
      <c r="NMH42" s="194"/>
      <c r="NMI42" s="194"/>
      <c r="NMJ42" s="194"/>
      <c r="NMK42" s="194"/>
      <c r="NML42" s="194"/>
      <c r="NMM42" s="194"/>
      <c r="NMN42" s="194"/>
      <c r="NMO42" s="194"/>
      <c r="NMP42" s="194"/>
      <c r="NMQ42" s="194"/>
      <c r="NMR42" s="194"/>
      <c r="NMS42" s="194"/>
      <c r="NMT42" s="194"/>
      <c r="NMU42" s="194"/>
      <c r="NMV42" s="194"/>
      <c r="NMW42" s="194"/>
      <c r="NMX42" s="194"/>
      <c r="NMY42" s="194"/>
      <c r="NMZ42" s="194"/>
      <c r="NNA42" s="194"/>
      <c r="NNB42" s="194"/>
      <c r="NNC42" s="194"/>
      <c r="NND42" s="194"/>
      <c r="NNE42" s="194"/>
      <c r="NNF42" s="194"/>
      <c r="NNG42" s="194"/>
      <c r="NNH42" s="194"/>
      <c r="NNI42" s="194"/>
      <c r="NNJ42" s="194"/>
      <c r="NNK42" s="194"/>
      <c r="NNL42" s="194"/>
      <c r="NNM42" s="194"/>
      <c r="NNN42" s="194"/>
      <c r="NNO42" s="194"/>
      <c r="NNP42" s="194"/>
      <c r="NNQ42" s="194"/>
      <c r="NNR42" s="194"/>
      <c r="NNS42" s="194"/>
      <c r="NNT42" s="194"/>
      <c r="NNU42" s="194"/>
      <c r="NNV42" s="194"/>
      <c r="NNW42" s="194"/>
      <c r="NNX42" s="194"/>
      <c r="NNY42" s="194"/>
      <c r="NNZ42" s="194"/>
      <c r="NOA42" s="194"/>
      <c r="NOB42" s="194"/>
      <c r="NOC42" s="194"/>
      <c r="NOD42" s="194"/>
      <c r="NOE42" s="194"/>
      <c r="NOF42" s="194"/>
      <c r="NOG42" s="194"/>
      <c r="NOH42" s="194"/>
      <c r="NOI42" s="194"/>
      <c r="NOJ42" s="194"/>
      <c r="NOK42" s="194"/>
      <c r="NOL42" s="194"/>
      <c r="NOM42" s="194"/>
      <c r="NON42" s="194"/>
      <c r="NOO42" s="194"/>
      <c r="NOP42" s="194"/>
      <c r="NOQ42" s="194"/>
      <c r="NOR42" s="194"/>
      <c r="NOS42" s="194"/>
      <c r="NOT42" s="194"/>
      <c r="NOU42" s="194"/>
      <c r="NOV42" s="194"/>
      <c r="NOW42" s="194"/>
      <c r="NOX42" s="194"/>
      <c r="NOY42" s="194"/>
      <c r="NOZ42" s="194"/>
      <c r="NPA42" s="194"/>
      <c r="NPB42" s="194"/>
      <c r="NPC42" s="194"/>
      <c r="NPD42" s="194"/>
      <c r="NPE42" s="194"/>
      <c r="NPF42" s="194"/>
      <c r="NPG42" s="194"/>
      <c r="NPH42" s="194"/>
      <c r="NPI42" s="194"/>
      <c r="NPJ42" s="194"/>
      <c r="NPK42" s="194"/>
      <c r="NPL42" s="194"/>
      <c r="NPM42" s="194"/>
      <c r="NPN42" s="194"/>
      <c r="NPO42" s="194"/>
      <c r="NPP42" s="194"/>
      <c r="NPQ42" s="194"/>
      <c r="NPR42" s="194"/>
      <c r="NPS42" s="194"/>
      <c r="NPT42" s="194"/>
      <c r="NPU42" s="194"/>
      <c r="NPV42" s="194"/>
      <c r="NPW42" s="194"/>
      <c r="NPX42" s="194"/>
      <c r="NPY42" s="194"/>
      <c r="NPZ42" s="194"/>
      <c r="NQA42" s="194"/>
      <c r="NQB42" s="194"/>
      <c r="NQC42" s="194"/>
      <c r="NQD42" s="194"/>
      <c r="NQE42" s="194"/>
      <c r="NQF42" s="194"/>
      <c r="NQG42" s="194"/>
      <c r="NQH42" s="194"/>
      <c r="NQI42" s="194"/>
      <c r="NQJ42" s="194"/>
      <c r="NQK42" s="194"/>
      <c r="NQL42" s="194"/>
      <c r="NQM42" s="194"/>
      <c r="NQN42" s="194"/>
      <c r="NQO42" s="194"/>
      <c r="NQP42" s="194"/>
      <c r="NQQ42" s="194"/>
      <c r="NQR42" s="194"/>
      <c r="NQS42" s="194"/>
      <c r="NQT42" s="194"/>
      <c r="NQU42" s="194"/>
      <c r="NQV42" s="194"/>
      <c r="NQW42" s="194"/>
      <c r="NQX42" s="194"/>
      <c r="NQY42" s="194"/>
      <c r="NQZ42" s="194"/>
      <c r="NRA42" s="194"/>
      <c r="NRB42" s="194"/>
      <c r="NRC42" s="194"/>
      <c r="NRD42" s="194"/>
      <c r="NRE42" s="194"/>
      <c r="NRF42" s="194"/>
      <c r="NRG42" s="194"/>
      <c r="NRH42" s="194"/>
      <c r="NRI42" s="194"/>
      <c r="NRJ42" s="194"/>
      <c r="NRK42" s="194"/>
      <c r="NRL42" s="194"/>
      <c r="NRM42" s="194"/>
      <c r="NRN42" s="194"/>
      <c r="NRO42" s="194"/>
      <c r="NRP42" s="194"/>
      <c r="NRQ42" s="194"/>
      <c r="NRR42" s="194"/>
      <c r="NRS42" s="194"/>
      <c r="NRT42" s="194"/>
      <c r="NRU42" s="194"/>
      <c r="NRV42" s="194"/>
      <c r="NRW42" s="194"/>
      <c r="NRX42" s="194"/>
      <c r="NRY42" s="194"/>
      <c r="NRZ42" s="194"/>
      <c r="NSA42" s="194"/>
      <c r="NSB42" s="194"/>
      <c r="NSC42" s="194"/>
      <c r="NSD42" s="194"/>
      <c r="NSE42" s="194"/>
      <c r="NSF42" s="194"/>
      <c r="NSG42" s="194"/>
      <c r="NSH42" s="194"/>
      <c r="NSI42" s="194"/>
      <c r="NSJ42" s="194"/>
      <c r="NSK42" s="194"/>
      <c r="NSL42" s="194"/>
      <c r="NSM42" s="194"/>
      <c r="NSN42" s="194"/>
      <c r="NSO42" s="194"/>
      <c r="NSP42" s="194"/>
      <c r="NSQ42" s="194"/>
      <c r="NSR42" s="194"/>
      <c r="NSS42" s="194"/>
      <c r="NST42" s="194"/>
      <c r="NSU42" s="194"/>
      <c r="NSV42" s="194"/>
      <c r="NSW42" s="194"/>
      <c r="NSX42" s="194"/>
      <c r="NSY42" s="194"/>
      <c r="NSZ42" s="194"/>
      <c r="NTA42" s="194"/>
      <c r="NTB42" s="194"/>
      <c r="NTC42" s="194"/>
      <c r="NTD42" s="194"/>
      <c r="NTE42" s="194"/>
      <c r="NTF42" s="194"/>
      <c r="NTG42" s="194"/>
      <c r="NTH42" s="194"/>
      <c r="NTI42" s="194"/>
      <c r="NTJ42" s="194"/>
      <c r="NTK42" s="194"/>
      <c r="NTL42" s="194"/>
      <c r="NTM42" s="194"/>
      <c r="NTN42" s="194"/>
      <c r="NTO42" s="194"/>
      <c r="NTP42" s="194"/>
      <c r="NTQ42" s="194"/>
      <c r="NTR42" s="194"/>
      <c r="NTS42" s="194"/>
      <c r="NTT42" s="194"/>
      <c r="NTU42" s="194"/>
      <c r="NTV42" s="194"/>
      <c r="NTW42" s="194"/>
      <c r="NTX42" s="194"/>
      <c r="NTY42" s="194"/>
      <c r="NTZ42" s="194"/>
      <c r="NUA42" s="194"/>
      <c r="NUB42" s="194"/>
      <c r="NUC42" s="194"/>
      <c r="NUD42" s="194"/>
      <c r="NUE42" s="194"/>
      <c r="NUF42" s="194"/>
      <c r="NUG42" s="194"/>
      <c r="NUH42" s="194"/>
      <c r="NUI42" s="194"/>
      <c r="NUJ42" s="194"/>
      <c r="NUK42" s="194"/>
      <c r="NUL42" s="194"/>
      <c r="NUM42" s="194"/>
      <c r="NUN42" s="194"/>
      <c r="NUO42" s="194"/>
      <c r="NUP42" s="194"/>
      <c r="NUQ42" s="194"/>
      <c r="NUR42" s="194"/>
      <c r="NUS42" s="194"/>
      <c r="NUT42" s="194"/>
      <c r="NUU42" s="194"/>
      <c r="NUV42" s="194"/>
      <c r="NUW42" s="194"/>
      <c r="NUX42" s="194"/>
      <c r="NUY42" s="194"/>
      <c r="NUZ42" s="194"/>
      <c r="NVA42" s="194"/>
      <c r="NVB42" s="194"/>
      <c r="NVC42" s="194"/>
      <c r="NVD42" s="194"/>
      <c r="NVE42" s="194"/>
      <c r="NVF42" s="194"/>
      <c r="NVG42" s="194"/>
      <c r="NVH42" s="194"/>
      <c r="NVI42" s="194"/>
      <c r="NVJ42" s="194"/>
      <c r="NVK42" s="194"/>
      <c r="NVL42" s="194"/>
      <c r="NVM42" s="194"/>
      <c r="NVN42" s="194"/>
      <c r="NVO42" s="194"/>
      <c r="NVP42" s="194"/>
      <c r="NVQ42" s="194"/>
      <c r="NVR42" s="194"/>
      <c r="NVS42" s="194"/>
      <c r="NVT42" s="194"/>
      <c r="NVU42" s="194"/>
      <c r="NVV42" s="194"/>
      <c r="NVW42" s="194"/>
      <c r="NVX42" s="194"/>
      <c r="NVY42" s="194"/>
      <c r="NVZ42" s="194"/>
      <c r="NWA42" s="194"/>
      <c r="NWB42" s="194"/>
      <c r="NWC42" s="194"/>
      <c r="NWD42" s="194"/>
      <c r="NWE42" s="194"/>
      <c r="NWF42" s="194"/>
      <c r="NWG42" s="194"/>
      <c r="NWH42" s="194"/>
      <c r="NWI42" s="194"/>
      <c r="NWJ42" s="194"/>
      <c r="NWK42" s="194"/>
      <c r="NWL42" s="194"/>
      <c r="NWM42" s="194"/>
      <c r="NWN42" s="194"/>
      <c r="NWO42" s="194"/>
      <c r="NWP42" s="194"/>
      <c r="NWQ42" s="194"/>
      <c r="NWR42" s="194"/>
      <c r="NWS42" s="194"/>
      <c r="NWT42" s="194"/>
      <c r="NWU42" s="194"/>
      <c r="NWV42" s="194"/>
      <c r="NWW42" s="194"/>
      <c r="NWX42" s="194"/>
      <c r="NWY42" s="194"/>
      <c r="NWZ42" s="194"/>
      <c r="NXA42" s="194"/>
      <c r="NXB42" s="194"/>
      <c r="NXC42" s="194"/>
      <c r="NXD42" s="194"/>
      <c r="NXE42" s="194"/>
      <c r="NXF42" s="194"/>
      <c r="NXG42" s="194"/>
      <c r="NXH42" s="194"/>
      <c r="NXI42" s="194"/>
      <c r="NXJ42" s="194"/>
      <c r="NXK42" s="194"/>
      <c r="NXL42" s="194"/>
      <c r="NXM42" s="194"/>
      <c r="NXN42" s="194"/>
      <c r="NXO42" s="194"/>
      <c r="NXP42" s="194"/>
      <c r="NXQ42" s="194"/>
      <c r="NXR42" s="194"/>
      <c r="NXS42" s="194"/>
      <c r="NXT42" s="194"/>
      <c r="NXU42" s="194"/>
      <c r="NXV42" s="194"/>
      <c r="NXW42" s="194"/>
      <c r="NXX42" s="194"/>
      <c r="NXY42" s="194"/>
      <c r="NXZ42" s="194"/>
      <c r="NYA42" s="194"/>
      <c r="NYB42" s="194"/>
      <c r="NYC42" s="194"/>
      <c r="NYD42" s="194"/>
      <c r="NYE42" s="194"/>
      <c r="NYF42" s="194"/>
      <c r="NYG42" s="194"/>
      <c r="NYH42" s="194"/>
      <c r="NYI42" s="194"/>
      <c r="NYJ42" s="194"/>
      <c r="NYK42" s="194"/>
      <c r="NYL42" s="194"/>
      <c r="NYM42" s="194"/>
      <c r="NYN42" s="194"/>
      <c r="NYO42" s="194"/>
      <c r="NYP42" s="194"/>
      <c r="NYQ42" s="194"/>
      <c r="NYR42" s="194"/>
      <c r="NYS42" s="194"/>
      <c r="NYT42" s="194"/>
      <c r="NYU42" s="194"/>
      <c r="NYV42" s="194"/>
      <c r="NYW42" s="194"/>
      <c r="NYX42" s="194"/>
      <c r="NYY42" s="194"/>
      <c r="NYZ42" s="194"/>
      <c r="NZA42" s="194"/>
      <c r="NZB42" s="194"/>
      <c r="NZC42" s="194"/>
      <c r="NZD42" s="194"/>
      <c r="NZE42" s="194"/>
      <c r="NZF42" s="194"/>
      <c r="NZG42" s="194"/>
      <c r="NZH42" s="194"/>
      <c r="NZI42" s="194"/>
      <c r="NZJ42" s="194"/>
      <c r="NZK42" s="194"/>
      <c r="NZL42" s="194"/>
      <c r="NZM42" s="194"/>
      <c r="NZN42" s="194"/>
      <c r="NZO42" s="194"/>
      <c r="NZP42" s="194"/>
      <c r="NZQ42" s="194"/>
      <c r="NZR42" s="194"/>
      <c r="NZS42" s="194"/>
      <c r="NZT42" s="194"/>
      <c r="NZU42" s="194"/>
      <c r="NZV42" s="194"/>
      <c r="NZW42" s="194"/>
      <c r="NZX42" s="194"/>
      <c r="NZY42" s="194"/>
      <c r="NZZ42" s="194"/>
      <c r="OAA42" s="194"/>
      <c r="OAB42" s="194"/>
      <c r="OAC42" s="194"/>
      <c r="OAD42" s="194"/>
      <c r="OAE42" s="194"/>
      <c r="OAF42" s="194"/>
      <c r="OAG42" s="194"/>
      <c r="OAH42" s="194"/>
      <c r="OAI42" s="194"/>
      <c r="OAJ42" s="194"/>
      <c r="OAK42" s="194"/>
      <c r="OAL42" s="194"/>
      <c r="OAM42" s="194"/>
      <c r="OAN42" s="194"/>
      <c r="OAO42" s="194"/>
      <c r="OAP42" s="194"/>
      <c r="OAQ42" s="194"/>
      <c r="OAR42" s="194"/>
      <c r="OAS42" s="194"/>
      <c r="OAT42" s="194"/>
      <c r="OAU42" s="194"/>
      <c r="OAV42" s="194"/>
      <c r="OAW42" s="194"/>
      <c r="OAX42" s="194"/>
      <c r="OAY42" s="194"/>
      <c r="OAZ42" s="194"/>
      <c r="OBA42" s="194"/>
      <c r="OBB42" s="194"/>
      <c r="OBC42" s="194"/>
      <c r="OBD42" s="194"/>
      <c r="OBE42" s="194"/>
      <c r="OBF42" s="194"/>
      <c r="OBG42" s="194"/>
      <c r="OBH42" s="194"/>
      <c r="OBI42" s="194"/>
      <c r="OBJ42" s="194"/>
      <c r="OBK42" s="194"/>
      <c r="OBL42" s="194"/>
      <c r="OBM42" s="194"/>
      <c r="OBN42" s="194"/>
      <c r="OBO42" s="194"/>
      <c r="OBP42" s="194"/>
      <c r="OBQ42" s="194"/>
      <c r="OBR42" s="194"/>
      <c r="OBS42" s="194"/>
      <c r="OBT42" s="194"/>
      <c r="OBU42" s="194"/>
      <c r="OBV42" s="194"/>
      <c r="OBW42" s="194"/>
      <c r="OBX42" s="194"/>
      <c r="OBY42" s="194"/>
      <c r="OBZ42" s="194"/>
      <c r="OCA42" s="194"/>
      <c r="OCB42" s="194"/>
      <c r="OCC42" s="194"/>
      <c r="OCD42" s="194"/>
      <c r="OCE42" s="194"/>
      <c r="OCF42" s="194"/>
      <c r="OCG42" s="194"/>
      <c r="OCH42" s="194"/>
      <c r="OCI42" s="194"/>
      <c r="OCJ42" s="194"/>
      <c r="OCK42" s="194"/>
      <c r="OCL42" s="194"/>
      <c r="OCM42" s="194"/>
      <c r="OCN42" s="194"/>
      <c r="OCO42" s="194"/>
      <c r="OCP42" s="194"/>
      <c r="OCQ42" s="194"/>
      <c r="OCR42" s="194"/>
      <c r="OCS42" s="194"/>
      <c r="OCT42" s="194"/>
      <c r="OCU42" s="194"/>
      <c r="OCV42" s="194"/>
      <c r="OCW42" s="194"/>
      <c r="OCX42" s="194"/>
      <c r="OCY42" s="194"/>
      <c r="OCZ42" s="194"/>
      <c r="ODA42" s="194"/>
      <c r="ODB42" s="194"/>
      <c r="ODC42" s="194"/>
      <c r="ODD42" s="194"/>
      <c r="ODE42" s="194"/>
      <c r="ODF42" s="194"/>
      <c r="ODG42" s="194"/>
      <c r="ODH42" s="194"/>
      <c r="ODI42" s="194"/>
      <c r="ODJ42" s="194"/>
      <c r="ODK42" s="194"/>
      <c r="ODL42" s="194"/>
      <c r="ODM42" s="194"/>
      <c r="ODN42" s="194"/>
      <c r="ODO42" s="194"/>
      <c r="ODP42" s="194"/>
      <c r="ODQ42" s="194"/>
      <c r="ODR42" s="194"/>
      <c r="ODS42" s="194"/>
      <c r="ODT42" s="194"/>
      <c r="ODU42" s="194"/>
      <c r="ODV42" s="194"/>
      <c r="ODW42" s="194"/>
      <c r="ODX42" s="194"/>
      <c r="ODY42" s="194"/>
      <c r="ODZ42" s="194"/>
      <c r="OEA42" s="194"/>
      <c r="OEB42" s="194"/>
      <c r="OEC42" s="194"/>
      <c r="OED42" s="194"/>
      <c r="OEE42" s="194"/>
      <c r="OEF42" s="194"/>
      <c r="OEG42" s="194"/>
      <c r="OEH42" s="194"/>
      <c r="OEI42" s="194"/>
      <c r="OEJ42" s="194"/>
      <c r="OEK42" s="194"/>
      <c r="OEL42" s="194"/>
      <c r="OEM42" s="194"/>
      <c r="OEN42" s="194"/>
      <c r="OEO42" s="194"/>
      <c r="OEP42" s="194"/>
      <c r="OEQ42" s="194"/>
      <c r="OER42" s="194"/>
      <c r="OES42" s="194"/>
      <c r="OET42" s="194"/>
      <c r="OEU42" s="194"/>
      <c r="OEV42" s="194"/>
      <c r="OEW42" s="194"/>
      <c r="OEX42" s="194"/>
      <c r="OEY42" s="194"/>
      <c r="OEZ42" s="194"/>
      <c r="OFA42" s="194"/>
      <c r="OFB42" s="194"/>
      <c r="OFC42" s="194"/>
      <c r="OFD42" s="194"/>
      <c r="OFE42" s="194"/>
      <c r="OFF42" s="194"/>
      <c r="OFG42" s="194"/>
      <c r="OFH42" s="194"/>
      <c r="OFI42" s="194"/>
      <c r="OFJ42" s="194"/>
      <c r="OFK42" s="194"/>
      <c r="OFL42" s="194"/>
      <c r="OFM42" s="194"/>
      <c r="OFN42" s="194"/>
      <c r="OFO42" s="194"/>
      <c r="OFP42" s="194"/>
      <c r="OFQ42" s="194"/>
      <c r="OFR42" s="194"/>
      <c r="OFS42" s="194"/>
      <c r="OFT42" s="194"/>
      <c r="OFU42" s="194"/>
      <c r="OFV42" s="194"/>
      <c r="OFW42" s="194"/>
      <c r="OFX42" s="194"/>
      <c r="OFY42" s="194"/>
      <c r="OFZ42" s="194"/>
      <c r="OGA42" s="194"/>
      <c r="OGB42" s="194"/>
      <c r="OGC42" s="194"/>
      <c r="OGD42" s="194"/>
      <c r="OGE42" s="194"/>
      <c r="OGF42" s="194"/>
      <c r="OGG42" s="194"/>
      <c r="OGH42" s="194"/>
      <c r="OGI42" s="194"/>
      <c r="OGJ42" s="194"/>
      <c r="OGK42" s="194"/>
      <c r="OGL42" s="194"/>
      <c r="OGM42" s="194"/>
      <c r="OGN42" s="194"/>
      <c r="OGO42" s="194"/>
      <c r="OGP42" s="194"/>
      <c r="OGQ42" s="194"/>
      <c r="OGR42" s="194"/>
      <c r="OGS42" s="194"/>
      <c r="OGT42" s="194"/>
      <c r="OGU42" s="194"/>
      <c r="OGV42" s="194"/>
      <c r="OGW42" s="194"/>
      <c r="OGX42" s="194"/>
      <c r="OGY42" s="194"/>
      <c r="OGZ42" s="194"/>
      <c r="OHA42" s="194"/>
      <c r="OHB42" s="194"/>
      <c r="OHC42" s="194"/>
      <c r="OHD42" s="194"/>
      <c r="OHE42" s="194"/>
      <c r="OHF42" s="194"/>
      <c r="OHG42" s="194"/>
      <c r="OHH42" s="194"/>
      <c r="OHI42" s="194"/>
      <c r="OHJ42" s="194"/>
      <c r="OHK42" s="194"/>
      <c r="OHL42" s="194"/>
      <c r="OHM42" s="194"/>
      <c r="OHN42" s="194"/>
      <c r="OHO42" s="194"/>
      <c r="OHP42" s="194"/>
      <c r="OHQ42" s="194"/>
      <c r="OHR42" s="194"/>
      <c r="OHS42" s="194"/>
      <c r="OHT42" s="194"/>
      <c r="OHU42" s="194"/>
      <c r="OHV42" s="194"/>
      <c r="OHW42" s="194"/>
      <c r="OHX42" s="194"/>
      <c r="OHY42" s="194"/>
      <c r="OHZ42" s="194"/>
      <c r="OIA42" s="194"/>
      <c r="OIB42" s="194"/>
      <c r="OIC42" s="194"/>
      <c r="OID42" s="194"/>
      <c r="OIE42" s="194"/>
      <c r="OIF42" s="194"/>
      <c r="OIG42" s="194"/>
      <c r="OIH42" s="194"/>
      <c r="OII42" s="194"/>
      <c r="OIJ42" s="194"/>
      <c r="OIK42" s="194"/>
      <c r="OIL42" s="194"/>
      <c r="OIM42" s="194"/>
      <c r="OIN42" s="194"/>
      <c r="OIO42" s="194"/>
      <c r="OIP42" s="194"/>
      <c r="OIQ42" s="194"/>
      <c r="OIR42" s="194"/>
      <c r="OIS42" s="194"/>
      <c r="OIT42" s="194"/>
      <c r="OIU42" s="194"/>
      <c r="OIV42" s="194"/>
      <c r="OIW42" s="194"/>
      <c r="OIX42" s="194"/>
      <c r="OIY42" s="194"/>
      <c r="OIZ42" s="194"/>
      <c r="OJA42" s="194"/>
      <c r="OJB42" s="194"/>
      <c r="OJC42" s="194"/>
      <c r="OJD42" s="194"/>
      <c r="OJE42" s="194"/>
      <c r="OJF42" s="194"/>
      <c r="OJG42" s="194"/>
      <c r="OJH42" s="194"/>
      <c r="OJI42" s="194"/>
      <c r="OJJ42" s="194"/>
      <c r="OJK42" s="194"/>
      <c r="OJL42" s="194"/>
      <c r="OJM42" s="194"/>
      <c r="OJN42" s="194"/>
      <c r="OJO42" s="194"/>
      <c r="OJP42" s="194"/>
      <c r="OJQ42" s="194"/>
      <c r="OJR42" s="194"/>
      <c r="OJS42" s="194"/>
      <c r="OJT42" s="194"/>
      <c r="OJU42" s="194"/>
      <c r="OJV42" s="194"/>
      <c r="OJW42" s="194"/>
      <c r="OJX42" s="194"/>
      <c r="OJY42" s="194"/>
      <c r="OJZ42" s="194"/>
      <c r="OKA42" s="194"/>
      <c r="OKB42" s="194"/>
      <c r="OKC42" s="194"/>
      <c r="OKD42" s="194"/>
      <c r="OKE42" s="194"/>
      <c r="OKF42" s="194"/>
      <c r="OKG42" s="194"/>
      <c r="OKH42" s="194"/>
      <c r="OKI42" s="194"/>
      <c r="OKJ42" s="194"/>
      <c r="OKK42" s="194"/>
      <c r="OKL42" s="194"/>
      <c r="OKM42" s="194"/>
      <c r="OKN42" s="194"/>
      <c r="OKO42" s="194"/>
      <c r="OKP42" s="194"/>
      <c r="OKQ42" s="194"/>
      <c r="OKR42" s="194"/>
      <c r="OKS42" s="194"/>
      <c r="OKT42" s="194"/>
      <c r="OKU42" s="194"/>
      <c r="OKV42" s="194"/>
      <c r="OKW42" s="194"/>
      <c r="OKX42" s="194"/>
      <c r="OKY42" s="194"/>
      <c r="OKZ42" s="194"/>
      <c r="OLA42" s="194"/>
      <c r="OLB42" s="194"/>
      <c r="OLC42" s="194"/>
      <c r="OLD42" s="194"/>
      <c r="OLE42" s="194"/>
      <c r="OLF42" s="194"/>
      <c r="OLG42" s="194"/>
      <c r="OLH42" s="194"/>
      <c r="OLI42" s="194"/>
      <c r="OLJ42" s="194"/>
      <c r="OLK42" s="194"/>
      <c r="OLL42" s="194"/>
      <c r="OLM42" s="194"/>
      <c r="OLN42" s="194"/>
      <c r="OLO42" s="194"/>
      <c r="OLP42" s="194"/>
      <c r="OLQ42" s="194"/>
      <c r="OLR42" s="194"/>
      <c r="OLS42" s="194"/>
      <c r="OLT42" s="194"/>
      <c r="OLU42" s="194"/>
      <c r="OLV42" s="194"/>
      <c r="OLW42" s="194"/>
      <c r="OLX42" s="194"/>
      <c r="OLY42" s="194"/>
      <c r="OLZ42" s="194"/>
      <c r="OMA42" s="194"/>
      <c r="OMB42" s="194"/>
      <c r="OMC42" s="194"/>
      <c r="OMD42" s="194"/>
      <c r="OME42" s="194"/>
      <c r="OMF42" s="194"/>
      <c r="OMG42" s="194"/>
      <c r="OMH42" s="194"/>
      <c r="OMI42" s="194"/>
      <c r="OMJ42" s="194"/>
      <c r="OMK42" s="194"/>
      <c r="OML42" s="194"/>
      <c r="OMM42" s="194"/>
      <c r="OMN42" s="194"/>
      <c r="OMO42" s="194"/>
      <c r="OMP42" s="194"/>
      <c r="OMQ42" s="194"/>
      <c r="OMR42" s="194"/>
      <c r="OMS42" s="194"/>
      <c r="OMT42" s="194"/>
      <c r="OMU42" s="194"/>
      <c r="OMV42" s="194"/>
      <c r="OMW42" s="194"/>
      <c r="OMX42" s="194"/>
      <c r="OMY42" s="194"/>
      <c r="OMZ42" s="194"/>
      <c r="ONA42" s="194"/>
      <c r="ONB42" s="194"/>
      <c r="ONC42" s="194"/>
      <c r="OND42" s="194"/>
      <c r="ONE42" s="194"/>
      <c r="ONF42" s="194"/>
      <c r="ONG42" s="194"/>
      <c r="ONH42" s="194"/>
      <c r="ONI42" s="194"/>
      <c r="ONJ42" s="194"/>
      <c r="ONK42" s="194"/>
      <c r="ONL42" s="194"/>
      <c r="ONM42" s="194"/>
      <c r="ONN42" s="194"/>
      <c r="ONO42" s="194"/>
      <c r="ONP42" s="194"/>
      <c r="ONQ42" s="194"/>
      <c r="ONR42" s="194"/>
      <c r="ONS42" s="194"/>
      <c r="ONT42" s="194"/>
      <c r="ONU42" s="194"/>
      <c r="ONV42" s="194"/>
      <c r="ONW42" s="194"/>
      <c r="ONX42" s="194"/>
      <c r="ONY42" s="194"/>
      <c r="ONZ42" s="194"/>
      <c r="OOA42" s="194"/>
      <c r="OOB42" s="194"/>
      <c r="OOC42" s="194"/>
      <c r="OOD42" s="194"/>
      <c r="OOE42" s="194"/>
      <c r="OOF42" s="194"/>
      <c r="OOG42" s="194"/>
      <c r="OOH42" s="194"/>
      <c r="OOI42" s="194"/>
      <c r="OOJ42" s="194"/>
      <c r="OOK42" s="194"/>
      <c r="OOL42" s="194"/>
      <c r="OOM42" s="194"/>
      <c r="OON42" s="194"/>
      <c r="OOO42" s="194"/>
      <c r="OOP42" s="194"/>
      <c r="OOQ42" s="194"/>
      <c r="OOR42" s="194"/>
      <c r="OOS42" s="194"/>
      <c r="OOT42" s="194"/>
      <c r="OOU42" s="194"/>
      <c r="OOV42" s="194"/>
      <c r="OOW42" s="194"/>
      <c r="OOX42" s="194"/>
      <c r="OOY42" s="194"/>
      <c r="OOZ42" s="194"/>
      <c r="OPA42" s="194"/>
      <c r="OPB42" s="194"/>
      <c r="OPC42" s="194"/>
      <c r="OPD42" s="194"/>
      <c r="OPE42" s="194"/>
      <c r="OPF42" s="194"/>
      <c r="OPG42" s="194"/>
      <c r="OPH42" s="194"/>
      <c r="OPI42" s="194"/>
      <c r="OPJ42" s="194"/>
      <c r="OPK42" s="194"/>
      <c r="OPL42" s="194"/>
      <c r="OPM42" s="194"/>
      <c r="OPN42" s="194"/>
      <c r="OPO42" s="194"/>
      <c r="OPP42" s="194"/>
      <c r="OPQ42" s="194"/>
      <c r="OPR42" s="194"/>
      <c r="OPS42" s="194"/>
      <c r="OPT42" s="194"/>
      <c r="OPU42" s="194"/>
      <c r="OPV42" s="194"/>
      <c r="OPW42" s="194"/>
      <c r="OPX42" s="194"/>
      <c r="OPY42" s="194"/>
      <c r="OPZ42" s="194"/>
      <c r="OQA42" s="194"/>
      <c r="OQB42" s="194"/>
      <c r="OQC42" s="194"/>
      <c r="OQD42" s="194"/>
      <c r="OQE42" s="194"/>
      <c r="OQF42" s="194"/>
      <c r="OQG42" s="194"/>
      <c r="OQH42" s="194"/>
      <c r="OQI42" s="194"/>
      <c r="OQJ42" s="194"/>
      <c r="OQK42" s="194"/>
      <c r="OQL42" s="194"/>
      <c r="OQM42" s="194"/>
      <c r="OQN42" s="194"/>
      <c r="OQO42" s="194"/>
      <c r="OQP42" s="194"/>
      <c r="OQQ42" s="194"/>
      <c r="OQR42" s="194"/>
      <c r="OQS42" s="194"/>
      <c r="OQT42" s="194"/>
      <c r="OQU42" s="194"/>
      <c r="OQV42" s="194"/>
      <c r="OQW42" s="194"/>
      <c r="OQX42" s="194"/>
      <c r="OQY42" s="194"/>
      <c r="OQZ42" s="194"/>
      <c r="ORA42" s="194"/>
      <c r="ORB42" s="194"/>
      <c r="ORC42" s="194"/>
      <c r="ORD42" s="194"/>
      <c r="ORE42" s="194"/>
      <c r="ORF42" s="194"/>
      <c r="ORG42" s="194"/>
      <c r="ORH42" s="194"/>
      <c r="ORI42" s="194"/>
      <c r="ORJ42" s="194"/>
      <c r="ORK42" s="194"/>
      <c r="ORL42" s="194"/>
      <c r="ORM42" s="194"/>
      <c r="ORN42" s="194"/>
      <c r="ORO42" s="194"/>
      <c r="ORP42" s="194"/>
      <c r="ORQ42" s="194"/>
      <c r="ORR42" s="194"/>
      <c r="ORS42" s="194"/>
      <c r="ORT42" s="194"/>
      <c r="ORU42" s="194"/>
      <c r="ORV42" s="194"/>
      <c r="ORW42" s="194"/>
      <c r="ORX42" s="194"/>
      <c r="ORY42" s="194"/>
      <c r="ORZ42" s="194"/>
      <c r="OSA42" s="194"/>
      <c r="OSB42" s="194"/>
      <c r="OSC42" s="194"/>
      <c r="OSD42" s="194"/>
      <c r="OSE42" s="194"/>
      <c r="OSF42" s="194"/>
      <c r="OSG42" s="194"/>
      <c r="OSH42" s="194"/>
      <c r="OSI42" s="194"/>
      <c r="OSJ42" s="194"/>
      <c r="OSK42" s="194"/>
      <c r="OSL42" s="194"/>
      <c r="OSM42" s="194"/>
      <c r="OSN42" s="194"/>
      <c r="OSO42" s="194"/>
      <c r="OSP42" s="194"/>
      <c r="OSQ42" s="194"/>
      <c r="OSR42" s="194"/>
      <c r="OSS42" s="194"/>
      <c r="OST42" s="194"/>
      <c r="OSU42" s="194"/>
      <c r="OSV42" s="194"/>
      <c r="OSW42" s="194"/>
      <c r="OSX42" s="194"/>
      <c r="OSY42" s="194"/>
      <c r="OSZ42" s="194"/>
      <c r="OTA42" s="194"/>
      <c r="OTB42" s="194"/>
      <c r="OTC42" s="194"/>
      <c r="OTD42" s="194"/>
      <c r="OTE42" s="194"/>
      <c r="OTF42" s="194"/>
      <c r="OTG42" s="194"/>
      <c r="OTH42" s="194"/>
      <c r="OTI42" s="194"/>
      <c r="OTJ42" s="194"/>
      <c r="OTK42" s="194"/>
      <c r="OTL42" s="194"/>
      <c r="OTM42" s="194"/>
      <c r="OTN42" s="194"/>
      <c r="OTO42" s="194"/>
      <c r="OTP42" s="194"/>
      <c r="OTQ42" s="194"/>
      <c r="OTR42" s="194"/>
      <c r="OTS42" s="194"/>
      <c r="OTT42" s="194"/>
      <c r="OTU42" s="194"/>
      <c r="OTV42" s="194"/>
      <c r="OTW42" s="194"/>
      <c r="OTX42" s="194"/>
      <c r="OTY42" s="194"/>
      <c r="OTZ42" s="194"/>
      <c r="OUA42" s="194"/>
      <c r="OUB42" s="194"/>
      <c r="OUC42" s="194"/>
      <c r="OUD42" s="194"/>
      <c r="OUE42" s="194"/>
      <c r="OUF42" s="194"/>
      <c r="OUG42" s="194"/>
      <c r="OUH42" s="194"/>
      <c r="OUI42" s="194"/>
      <c r="OUJ42" s="194"/>
      <c r="OUK42" s="194"/>
      <c r="OUL42" s="194"/>
      <c r="OUM42" s="194"/>
      <c r="OUN42" s="194"/>
      <c r="OUO42" s="194"/>
      <c r="OUP42" s="194"/>
      <c r="OUQ42" s="194"/>
      <c r="OUR42" s="194"/>
      <c r="OUS42" s="194"/>
      <c r="OUT42" s="194"/>
      <c r="OUU42" s="194"/>
      <c r="OUV42" s="194"/>
      <c r="OUW42" s="194"/>
      <c r="OUX42" s="194"/>
      <c r="OUY42" s="194"/>
      <c r="OUZ42" s="194"/>
      <c r="OVA42" s="194"/>
      <c r="OVB42" s="194"/>
      <c r="OVC42" s="194"/>
      <c r="OVD42" s="194"/>
      <c r="OVE42" s="194"/>
      <c r="OVF42" s="194"/>
      <c r="OVG42" s="194"/>
      <c r="OVH42" s="194"/>
      <c r="OVI42" s="194"/>
      <c r="OVJ42" s="194"/>
      <c r="OVK42" s="194"/>
      <c r="OVL42" s="194"/>
      <c r="OVM42" s="194"/>
      <c r="OVN42" s="194"/>
      <c r="OVO42" s="194"/>
      <c r="OVP42" s="194"/>
      <c r="OVQ42" s="194"/>
      <c r="OVR42" s="194"/>
      <c r="OVS42" s="194"/>
      <c r="OVT42" s="194"/>
      <c r="OVU42" s="194"/>
      <c r="OVV42" s="194"/>
      <c r="OVW42" s="194"/>
      <c r="OVX42" s="194"/>
      <c r="OVY42" s="194"/>
      <c r="OVZ42" s="194"/>
      <c r="OWA42" s="194"/>
      <c r="OWB42" s="194"/>
      <c r="OWC42" s="194"/>
      <c r="OWD42" s="194"/>
      <c r="OWE42" s="194"/>
      <c r="OWF42" s="194"/>
      <c r="OWG42" s="194"/>
      <c r="OWH42" s="194"/>
      <c r="OWI42" s="194"/>
      <c r="OWJ42" s="194"/>
      <c r="OWK42" s="194"/>
      <c r="OWL42" s="194"/>
      <c r="OWM42" s="194"/>
      <c r="OWN42" s="194"/>
      <c r="OWO42" s="194"/>
      <c r="OWP42" s="194"/>
      <c r="OWQ42" s="194"/>
      <c r="OWR42" s="194"/>
      <c r="OWS42" s="194"/>
      <c r="OWT42" s="194"/>
      <c r="OWU42" s="194"/>
      <c r="OWV42" s="194"/>
      <c r="OWW42" s="194"/>
      <c r="OWX42" s="194"/>
      <c r="OWY42" s="194"/>
      <c r="OWZ42" s="194"/>
      <c r="OXA42" s="194"/>
      <c r="OXB42" s="194"/>
      <c r="OXC42" s="194"/>
      <c r="OXD42" s="194"/>
      <c r="OXE42" s="194"/>
      <c r="OXF42" s="194"/>
      <c r="OXG42" s="194"/>
      <c r="OXH42" s="194"/>
      <c r="OXI42" s="194"/>
      <c r="OXJ42" s="194"/>
      <c r="OXK42" s="194"/>
      <c r="OXL42" s="194"/>
      <c r="OXM42" s="194"/>
      <c r="OXN42" s="194"/>
      <c r="OXO42" s="194"/>
      <c r="OXP42" s="194"/>
      <c r="OXQ42" s="194"/>
      <c r="OXR42" s="194"/>
      <c r="OXS42" s="194"/>
      <c r="OXT42" s="194"/>
      <c r="OXU42" s="194"/>
      <c r="OXV42" s="194"/>
      <c r="OXW42" s="194"/>
      <c r="OXX42" s="194"/>
      <c r="OXY42" s="194"/>
      <c r="OXZ42" s="194"/>
      <c r="OYA42" s="194"/>
      <c r="OYB42" s="194"/>
      <c r="OYC42" s="194"/>
      <c r="OYD42" s="194"/>
      <c r="OYE42" s="194"/>
      <c r="OYF42" s="194"/>
      <c r="OYG42" s="194"/>
      <c r="OYH42" s="194"/>
      <c r="OYI42" s="194"/>
      <c r="OYJ42" s="194"/>
      <c r="OYK42" s="194"/>
      <c r="OYL42" s="194"/>
      <c r="OYM42" s="194"/>
      <c r="OYN42" s="194"/>
      <c r="OYO42" s="194"/>
      <c r="OYP42" s="194"/>
      <c r="OYQ42" s="194"/>
      <c r="OYR42" s="194"/>
      <c r="OYS42" s="194"/>
      <c r="OYT42" s="194"/>
      <c r="OYU42" s="194"/>
      <c r="OYV42" s="194"/>
      <c r="OYW42" s="194"/>
      <c r="OYX42" s="194"/>
      <c r="OYY42" s="194"/>
      <c r="OYZ42" s="194"/>
      <c r="OZA42" s="194"/>
      <c r="OZB42" s="194"/>
      <c r="OZC42" s="194"/>
      <c r="OZD42" s="194"/>
      <c r="OZE42" s="194"/>
      <c r="OZF42" s="194"/>
      <c r="OZG42" s="194"/>
      <c r="OZH42" s="194"/>
      <c r="OZI42" s="194"/>
      <c r="OZJ42" s="194"/>
      <c r="OZK42" s="194"/>
      <c r="OZL42" s="194"/>
      <c r="OZM42" s="194"/>
      <c r="OZN42" s="194"/>
      <c r="OZO42" s="194"/>
      <c r="OZP42" s="194"/>
      <c r="OZQ42" s="194"/>
      <c r="OZR42" s="194"/>
      <c r="OZS42" s="194"/>
      <c r="OZT42" s="194"/>
      <c r="OZU42" s="194"/>
      <c r="OZV42" s="194"/>
      <c r="OZW42" s="194"/>
      <c r="OZX42" s="194"/>
      <c r="OZY42" s="194"/>
      <c r="OZZ42" s="194"/>
      <c r="PAA42" s="194"/>
      <c r="PAB42" s="194"/>
      <c r="PAC42" s="194"/>
      <c r="PAD42" s="194"/>
      <c r="PAE42" s="194"/>
      <c r="PAF42" s="194"/>
      <c r="PAG42" s="194"/>
      <c r="PAH42" s="194"/>
      <c r="PAI42" s="194"/>
      <c r="PAJ42" s="194"/>
      <c r="PAK42" s="194"/>
      <c r="PAL42" s="194"/>
      <c r="PAM42" s="194"/>
      <c r="PAN42" s="194"/>
      <c r="PAO42" s="194"/>
      <c r="PAP42" s="194"/>
      <c r="PAQ42" s="194"/>
      <c r="PAR42" s="194"/>
      <c r="PAS42" s="194"/>
      <c r="PAT42" s="194"/>
      <c r="PAU42" s="194"/>
      <c r="PAV42" s="194"/>
      <c r="PAW42" s="194"/>
      <c r="PAX42" s="194"/>
      <c r="PAY42" s="194"/>
      <c r="PAZ42" s="194"/>
      <c r="PBA42" s="194"/>
      <c r="PBB42" s="194"/>
      <c r="PBC42" s="194"/>
      <c r="PBD42" s="194"/>
      <c r="PBE42" s="194"/>
      <c r="PBF42" s="194"/>
      <c r="PBG42" s="194"/>
      <c r="PBH42" s="194"/>
      <c r="PBI42" s="194"/>
      <c r="PBJ42" s="194"/>
      <c r="PBK42" s="194"/>
      <c r="PBL42" s="194"/>
      <c r="PBM42" s="194"/>
      <c r="PBN42" s="194"/>
      <c r="PBO42" s="194"/>
      <c r="PBP42" s="194"/>
      <c r="PBQ42" s="194"/>
      <c r="PBR42" s="194"/>
      <c r="PBS42" s="194"/>
      <c r="PBT42" s="194"/>
      <c r="PBU42" s="194"/>
      <c r="PBV42" s="194"/>
      <c r="PBW42" s="194"/>
      <c r="PBX42" s="194"/>
      <c r="PBY42" s="194"/>
      <c r="PBZ42" s="194"/>
      <c r="PCA42" s="194"/>
      <c r="PCB42" s="194"/>
      <c r="PCC42" s="194"/>
      <c r="PCD42" s="194"/>
      <c r="PCE42" s="194"/>
      <c r="PCF42" s="194"/>
      <c r="PCG42" s="194"/>
      <c r="PCH42" s="194"/>
      <c r="PCI42" s="194"/>
      <c r="PCJ42" s="194"/>
      <c r="PCK42" s="194"/>
      <c r="PCL42" s="194"/>
      <c r="PCM42" s="194"/>
      <c r="PCN42" s="194"/>
      <c r="PCO42" s="194"/>
      <c r="PCP42" s="194"/>
      <c r="PCQ42" s="194"/>
      <c r="PCR42" s="194"/>
      <c r="PCS42" s="194"/>
      <c r="PCT42" s="194"/>
      <c r="PCU42" s="194"/>
      <c r="PCV42" s="194"/>
      <c r="PCW42" s="194"/>
      <c r="PCX42" s="194"/>
      <c r="PCY42" s="194"/>
      <c r="PCZ42" s="194"/>
      <c r="PDA42" s="194"/>
      <c r="PDB42" s="194"/>
      <c r="PDC42" s="194"/>
      <c r="PDD42" s="194"/>
      <c r="PDE42" s="194"/>
      <c r="PDF42" s="194"/>
      <c r="PDG42" s="194"/>
      <c r="PDH42" s="194"/>
      <c r="PDI42" s="194"/>
      <c r="PDJ42" s="194"/>
      <c r="PDK42" s="194"/>
      <c r="PDL42" s="194"/>
      <c r="PDM42" s="194"/>
      <c r="PDN42" s="194"/>
      <c r="PDO42" s="194"/>
      <c r="PDP42" s="194"/>
      <c r="PDQ42" s="194"/>
      <c r="PDR42" s="194"/>
      <c r="PDS42" s="194"/>
      <c r="PDT42" s="194"/>
      <c r="PDU42" s="194"/>
      <c r="PDV42" s="194"/>
      <c r="PDW42" s="194"/>
      <c r="PDX42" s="194"/>
      <c r="PDY42" s="194"/>
      <c r="PDZ42" s="194"/>
      <c r="PEA42" s="194"/>
      <c r="PEB42" s="194"/>
      <c r="PEC42" s="194"/>
      <c r="PED42" s="194"/>
      <c r="PEE42" s="194"/>
      <c r="PEF42" s="194"/>
      <c r="PEG42" s="194"/>
      <c r="PEH42" s="194"/>
      <c r="PEI42" s="194"/>
      <c r="PEJ42" s="194"/>
      <c r="PEK42" s="194"/>
      <c r="PEL42" s="194"/>
      <c r="PEM42" s="194"/>
      <c r="PEN42" s="194"/>
      <c r="PEO42" s="194"/>
      <c r="PEP42" s="194"/>
      <c r="PEQ42" s="194"/>
      <c r="PER42" s="194"/>
      <c r="PES42" s="194"/>
      <c r="PET42" s="194"/>
      <c r="PEU42" s="194"/>
      <c r="PEV42" s="194"/>
      <c r="PEW42" s="194"/>
      <c r="PEX42" s="194"/>
      <c r="PEY42" s="194"/>
      <c r="PEZ42" s="194"/>
      <c r="PFA42" s="194"/>
      <c r="PFB42" s="194"/>
      <c r="PFC42" s="194"/>
      <c r="PFD42" s="194"/>
      <c r="PFE42" s="194"/>
      <c r="PFF42" s="194"/>
      <c r="PFG42" s="194"/>
      <c r="PFH42" s="194"/>
      <c r="PFI42" s="194"/>
      <c r="PFJ42" s="194"/>
      <c r="PFK42" s="194"/>
      <c r="PFL42" s="194"/>
      <c r="PFM42" s="194"/>
      <c r="PFN42" s="194"/>
      <c r="PFO42" s="194"/>
      <c r="PFP42" s="194"/>
      <c r="PFQ42" s="194"/>
      <c r="PFR42" s="194"/>
      <c r="PFS42" s="194"/>
      <c r="PFT42" s="194"/>
      <c r="PFU42" s="194"/>
      <c r="PFV42" s="194"/>
      <c r="PFW42" s="194"/>
      <c r="PFX42" s="194"/>
      <c r="PFY42" s="194"/>
      <c r="PFZ42" s="194"/>
      <c r="PGA42" s="194"/>
      <c r="PGB42" s="194"/>
      <c r="PGC42" s="194"/>
      <c r="PGD42" s="194"/>
      <c r="PGE42" s="194"/>
      <c r="PGF42" s="194"/>
      <c r="PGG42" s="194"/>
      <c r="PGH42" s="194"/>
      <c r="PGI42" s="194"/>
      <c r="PGJ42" s="194"/>
      <c r="PGK42" s="194"/>
      <c r="PGL42" s="194"/>
      <c r="PGM42" s="194"/>
      <c r="PGN42" s="194"/>
      <c r="PGO42" s="194"/>
      <c r="PGP42" s="194"/>
      <c r="PGQ42" s="194"/>
      <c r="PGR42" s="194"/>
      <c r="PGS42" s="194"/>
      <c r="PGT42" s="194"/>
      <c r="PGU42" s="194"/>
      <c r="PGV42" s="194"/>
      <c r="PGW42" s="194"/>
      <c r="PGX42" s="194"/>
      <c r="PGY42" s="194"/>
      <c r="PGZ42" s="194"/>
      <c r="PHA42" s="194"/>
      <c r="PHB42" s="194"/>
      <c r="PHC42" s="194"/>
      <c r="PHD42" s="194"/>
      <c r="PHE42" s="194"/>
      <c r="PHF42" s="194"/>
      <c r="PHG42" s="194"/>
      <c r="PHH42" s="194"/>
      <c r="PHI42" s="194"/>
      <c r="PHJ42" s="194"/>
      <c r="PHK42" s="194"/>
      <c r="PHL42" s="194"/>
      <c r="PHM42" s="194"/>
      <c r="PHN42" s="194"/>
      <c r="PHO42" s="194"/>
      <c r="PHP42" s="194"/>
      <c r="PHQ42" s="194"/>
      <c r="PHR42" s="194"/>
      <c r="PHS42" s="194"/>
      <c r="PHT42" s="194"/>
      <c r="PHU42" s="194"/>
      <c r="PHV42" s="194"/>
      <c r="PHW42" s="194"/>
      <c r="PHX42" s="194"/>
      <c r="PHY42" s="194"/>
      <c r="PHZ42" s="194"/>
      <c r="PIA42" s="194"/>
      <c r="PIB42" s="194"/>
      <c r="PIC42" s="194"/>
      <c r="PID42" s="194"/>
      <c r="PIE42" s="194"/>
      <c r="PIF42" s="194"/>
      <c r="PIG42" s="194"/>
      <c r="PIH42" s="194"/>
      <c r="PII42" s="194"/>
      <c r="PIJ42" s="194"/>
      <c r="PIK42" s="194"/>
      <c r="PIL42" s="194"/>
      <c r="PIM42" s="194"/>
      <c r="PIN42" s="194"/>
      <c r="PIO42" s="194"/>
      <c r="PIP42" s="194"/>
      <c r="PIQ42" s="194"/>
      <c r="PIR42" s="194"/>
      <c r="PIS42" s="194"/>
      <c r="PIT42" s="194"/>
      <c r="PIU42" s="194"/>
      <c r="PIV42" s="194"/>
      <c r="PIW42" s="194"/>
      <c r="PIX42" s="194"/>
      <c r="PIY42" s="194"/>
      <c r="PIZ42" s="194"/>
      <c r="PJA42" s="194"/>
      <c r="PJB42" s="194"/>
      <c r="PJC42" s="194"/>
      <c r="PJD42" s="194"/>
      <c r="PJE42" s="194"/>
      <c r="PJF42" s="194"/>
      <c r="PJG42" s="194"/>
      <c r="PJH42" s="194"/>
      <c r="PJI42" s="194"/>
      <c r="PJJ42" s="194"/>
      <c r="PJK42" s="194"/>
      <c r="PJL42" s="194"/>
      <c r="PJM42" s="194"/>
      <c r="PJN42" s="194"/>
      <c r="PJO42" s="194"/>
      <c r="PJP42" s="194"/>
      <c r="PJQ42" s="194"/>
      <c r="PJR42" s="194"/>
      <c r="PJS42" s="194"/>
      <c r="PJT42" s="194"/>
      <c r="PJU42" s="194"/>
      <c r="PJV42" s="194"/>
      <c r="PJW42" s="194"/>
      <c r="PJX42" s="194"/>
      <c r="PJY42" s="194"/>
      <c r="PJZ42" s="194"/>
      <c r="PKA42" s="194"/>
      <c r="PKB42" s="194"/>
      <c r="PKC42" s="194"/>
      <c r="PKD42" s="194"/>
      <c r="PKE42" s="194"/>
      <c r="PKF42" s="194"/>
      <c r="PKG42" s="194"/>
      <c r="PKH42" s="194"/>
      <c r="PKI42" s="194"/>
      <c r="PKJ42" s="194"/>
      <c r="PKK42" s="194"/>
      <c r="PKL42" s="194"/>
      <c r="PKM42" s="194"/>
      <c r="PKN42" s="194"/>
      <c r="PKO42" s="194"/>
      <c r="PKP42" s="194"/>
      <c r="PKQ42" s="194"/>
      <c r="PKR42" s="194"/>
      <c r="PKS42" s="194"/>
      <c r="PKT42" s="194"/>
      <c r="PKU42" s="194"/>
      <c r="PKV42" s="194"/>
      <c r="PKW42" s="194"/>
      <c r="PKX42" s="194"/>
      <c r="PKY42" s="194"/>
      <c r="PKZ42" s="194"/>
      <c r="PLA42" s="194"/>
      <c r="PLB42" s="194"/>
      <c r="PLC42" s="194"/>
      <c r="PLD42" s="194"/>
      <c r="PLE42" s="194"/>
      <c r="PLF42" s="194"/>
      <c r="PLG42" s="194"/>
      <c r="PLH42" s="194"/>
      <c r="PLI42" s="194"/>
      <c r="PLJ42" s="194"/>
      <c r="PLK42" s="194"/>
      <c r="PLL42" s="194"/>
      <c r="PLM42" s="194"/>
      <c r="PLN42" s="194"/>
      <c r="PLO42" s="194"/>
      <c r="PLP42" s="194"/>
      <c r="PLQ42" s="194"/>
      <c r="PLR42" s="194"/>
      <c r="PLS42" s="194"/>
      <c r="PLT42" s="194"/>
      <c r="PLU42" s="194"/>
      <c r="PLV42" s="194"/>
      <c r="PLW42" s="194"/>
      <c r="PLX42" s="194"/>
      <c r="PLY42" s="194"/>
      <c r="PLZ42" s="194"/>
      <c r="PMA42" s="194"/>
      <c r="PMB42" s="194"/>
      <c r="PMC42" s="194"/>
      <c r="PMD42" s="194"/>
      <c r="PME42" s="194"/>
      <c r="PMF42" s="194"/>
      <c r="PMG42" s="194"/>
      <c r="PMH42" s="194"/>
      <c r="PMI42" s="194"/>
      <c r="PMJ42" s="194"/>
      <c r="PMK42" s="194"/>
      <c r="PML42" s="194"/>
      <c r="PMM42" s="194"/>
      <c r="PMN42" s="194"/>
      <c r="PMO42" s="194"/>
      <c r="PMP42" s="194"/>
      <c r="PMQ42" s="194"/>
      <c r="PMR42" s="194"/>
      <c r="PMS42" s="194"/>
      <c r="PMT42" s="194"/>
      <c r="PMU42" s="194"/>
      <c r="PMV42" s="194"/>
      <c r="PMW42" s="194"/>
      <c r="PMX42" s="194"/>
      <c r="PMY42" s="194"/>
      <c r="PMZ42" s="194"/>
      <c r="PNA42" s="194"/>
      <c r="PNB42" s="194"/>
      <c r="PNC42" s="194"/>
      <c r="PND42" s="194"/>
      <c r="PNE42" s="194"/>
      <c r="PNF42" s="194"/>
      <c r="PNG42" s="194"/>
      <c r="PNH42" s="194"/>
      <c r="PNI42" s="194"/>
      <c r="PNJ42" s="194"/>
      <c r="PNK42" s="194"/>
      <c r="PNL42" s="194"/>
      <c r="PNM42" s="194"/>
      <c r="PNN42" s="194"/>
      <c r="PNO42" s="194"/>
      <c r="PNP42" s="194"/>
      <c r="PNQ42" s="194"/>
      <c r="PNR42" s="194"/>
      <c r="PNS42" s="194"/>
      <c r="PNT42" s="194"/>
      <c r="PNU42" s="194"/>
      <c r="PNV42" s="194"/>
      <c r="PNW42" s="194"/>
      <c r="PNX42" s="194"/>
      <c r="PNY42" s="194"/>
      <c r="PNZ42" s="194"/>
      <c r="POA42" s="194"/>
      <c r="POB42" s="194"/>
      <c r="POC42" s="194"/>
      <c r="POD42" s="194"/>
      <c r="POE42" s="194"/>
      <c r="POF42" s="194"/>
      <c r="POG42" s="194"/>
      <c r="POH42" s="194"/>
      <c r="POI42" s="194"/>
      <c r="POJ42" s="194"/>
      <c r="POK42" s="194"/>
      <c r="POL42" s="194"/>
      <c r="POM42" s="194"/>
      <c r="PON42" s="194"/>
      <c r="POO42" s="194"/>
      <c r="POP42" s="194"/>
      <c r="POQ42" s="194"/>
      <c r="POR42" s="194"/>
      <c r="POS42" s="194"/>
      <c r="POT42" s="194"/>
      <c r="POU42" s="194"/>
      <c r="POV42" s="194"/>
      <c r="POW42" s="194"/>
      <c r="POX42" s="194"/>
      <c r="POY42" s="194"/>
      <c r="POZ42" s="194"/>
      <c r="PPA42" s="194"/>
      <c r="PPB42" s="194"/>
      <c r="PPC42" s="194"/>
      <c r="PPD42" s="194"/>
      <c r="PPE42" s="194"/>
      <c r="PPF42" s="194"/>
      <c r="PPG42" s="194"/>
      <c r="PPH42" s="194"/>
      <c r="PPI42" s="194"/>
      <c r="PPJ42" s="194"/>
      <c r="PPK42" s="194"/>
      <c r="PPL42" s="194"/>
      <c r="PPM42" s="194"/>
      <c r="PPN42" s="194"/>
      <c r="PPO42" s="194"/>
      <c r="PPP42" s="194"/>
      <c r="PPQ42" s="194"/>
      <c r="PPR42" s="194"/>
      <c r="PPS42" s="194"/>
      <c r="PPT42" s="194"/>
      <c r="PPU42" s="194"/>
      <c r="PPV42" s="194"/>
      <c r="PPW42" s="194"/>
      <c r="PPX42" s="194"/>
      <c r="PPY42" s="194"/>
      <c r="PPZ42" s="194"/>
      <c r="PQA42" s="194"/>
      <c r="PQB42" s="194"/>
      <c r="PQC42" s="194"/>
      <c r="PQD42" s="194"/>
      <c r="PQE42" s="194"/>
      <c r="PQF42" s="194"/>
      <c r="PQG42" s="194"/>
      <c r="PQH42" s="194"/>
      <c r="PQI42" s="194"/>
      <c r="PQJ42" s="194"/>
      <c r="PQK42" s="194"/>
      <c r="PQL42" s="194"/>
      <c r="PQM42" s="194"/>
      <c r="PQN42" s="194"/>
      <c r="PQO42" s="194"/>
      <c r="PQP42" s="194"/>
      <c r="PQQ42" s="194"/>
      <c r="PQR42" s="194"/>
      <c r="PQS42" s="194"/>
      <c r="PQT42" s="194"/>
      <c r="PQU42" s="194"/>
      <c r="PQV42" s="194"/>
      <c r="PQW42" s="194"/>
      <c r="PQX42" s="194"/>
      <c r="PQY42" s="194"/>
      <c r="PQZ42" s="194"/>
      <c r="PRA42" s="194"/>
      <c r="PRB42" s="194"/>
      <c r="PRC42" s="194"/>
      <c r="PRD42" s="194"/>
      <c r="PRE42" s="194"/>
      <c r="PRF42" s="194"/>
      <c r="PRG42" s="194"/>
      <c r="PRH42" s="194"/>
      <c r="PRI42" s="194"/>
      <c r="PRJ42" s="194"/>
      <c r="PRK42" s="194"/>
      <c r="PRL42" s="194"/>
      <c r="PRM42" s="194"/>
      <c r="PRN42" s="194"/>
      <c r="PRO42" s="194"/>
      <c r="PRP42" s="194"/>
      <c r="PRQ42" s="194"/>
      <c r="PRR42" s="194"/>
      <c r="PRS42" s="194"/>
      <c r="PRT42" s="194"/>
      <c r="PRU42" s="194"/>
      <c r="PRV42" s="194"/>
      <c r="PRW42" s="194"/>
      <c r="PRX42" s="194"/>
      <c r="PRY42" s="194"/>
      <c r="PRZ42" s="194"/>
      <c r="PSA42" s="194"/>
      <c r="PSB42" s="194"/>
      <c r="PSC42" s="194"/>
      <c r="PSD42" s="194"/>
      <c r="PSE42" s="194"/>
      <c r="PSF42" s="194"/>
      <c r="PSG42" s="194"/>
      <c r="PSH42" s="194"/>
      <c r="PSI42" s="194"/>
      <c r="PSJ42" s="194"/>
      <c r="PSK42" s="194"/>
      <c r="PSL42" s="194"/>
      <c r="PSM42" s="194"/>
      <c r="PSN42" s="194"/>
      <c r="PSO42" s="194"/>
      <c r="PSP42" s="194"/>
      <c r="PSQ42" s="194"/>
      <c r="PSR42" s="194"/>
      <c r="PSS42" s="194"/>
      <c r="PST42" s="194"/>
      <c r="PSU42" s="194"/>
      <c r="PSV42" s="194"/>
      <c r="PSW42" s="194"/>
      <c r="PSX42" s="194"/>
      <c r="PSY42" s="194"/>
      <c r="PSZ42" s="194"/>
      <c r="PTA42" s="194"/>
      <c r="PTB42" s="194"/>
      <c r="PTC42" s="194"/>
      <c r="PTD42" s="194"/>
      <c r="PTE42" s="194"/>
      <c r="PTF42" s="194"/>
      <c r="PTG42" s="194"/>
      <c r="PTH42" s="194"/>
      <c r="PTI42" s="194"/>
      <c r="PTJ42" s="194"/>
      <c r="PTK42" s="194"/>
      <c r="PTL42" s="194"/>
      <c r="PTM42" s="194"/>
      <c r="PTN42" s="194"/>
      <c r="PTO42" s="194"/>
      <c r="PTP42" s="194"/>
      <c r="PTQ42" s="194"/>
      <c r="PTR42" s="194"/>
      <c r="PTS42" s="194"/>
      <c r="PTT42" s="194"/>
      <c r="PTU42" s="194"/>
      <c r="PTV42" s="194"/>
      <c r="PTW42" s="194"/>
      <c r="PTX42" s="194"/>
      <c r="PTY42" s="194"/>
      <c r="PTZ42" s="194"/>
      <c r="PUA42" s="194"/>
      <c r="PUB42" s="194"/>
      <c r="PUC42" s="194"/>
      <c r="PUD42" s="194"/>
      <c r="PUE42" s="194"/>
      <c r="PUF42" s="194"/>
      <c r="PUG42" s="194"/>
      <c r="PUH42" s="194"/>
      <c r="PUI42" s="194"/>
      <c r="PUJ42" s="194"/>
      <c r="PUK42" s="194"/>
      <c r="PUL42" s="194"/>
      <c r="PUM42" s="194"/>
      <c r="PUN42" s="194"/>
      <c r="PUO42" s="194"/>
      <c r="PUP42" s="194"/>
      <c r="PUQ42" s="194"/>
      <c r="PUR42" s="194"/>
      <c r="PUS42" s="194"/>
      <c r="PUT42" s="194"/>
      <c r="PUU42" s="194"/>
      <c r="PUV42" s="194"/>
      <c r="PUW42" s="194"/>
      <c r="PUX42" s="194"/>
      <c r="PUY42" s="194"/>
      <c r="PUZ42" s="194"/>
      <c r="PVA42" s="194"/>
      <c r="PVB42" s="194"/>
      <c r="PVC42" s="194"/>
      <c r="PVD42" s="194"/>
      <c r="PVE42" s="194"/>
      <c r="PVF42" s="194"/>
      <c r="PVG42" s="194"/>
      <c r="PVH42" s="194"/>
      <c r="PVI42" s="194"/>
      <c r="PVJ42" s="194"/>
      <c r="PVK42" s="194"/>
      <c r="PVL42" s="194"/>
      <c r="PVM42" s="194"/>
      <c r="PVN42" s="194"/>
      <c r="PVO42" s="194"/>
      <c r="PVP42" s="194"/>
      <c r="PVQ42" s="194"/>
      <c r="PVR42" s="194"/>
      <c r="PVS42" s="194"/>
      <c r="PVT42" s="194"/>
      <c r="PVU42" s="194"/>
      <c r="PVV42" s="194"/>
      <c r="PVW42" s="194"/>
      <c r="PVX42" s="194"/>
      <c r="PVY42" s="194"/>
      <c r="PVZ42" s="194"/>
      <c r="PWA42" s="194"/>
      <c r="PWB42" s="194"/>
      <c r="PWC42" s="194"/>
      <c r="PWD42" s="194"/>
      <c r="PWE42" s="194"/>
      <c r="PWF42" s="194"/>
      <c r="PWG42" s="194"/>
      <c r="PWH42" s="194"/>
      <c r="PWI42" s="194"/>
      <c r="PWJ42" s="194"/>
      <c r="PWK42" s="194"/>
      <c r="PWL42" s="194"/>
      <c r="PWM42" s="194"/>
      <c r="PWN42" s="194"/>
      <c r="PWO42" s="194"/>
      <c r="PWP42" s="194"/>
      <c r="PWQ42" s="194"/>
      <c r="PWR42" s="194"/>
      <c r="PWS42" s="194"/>
      <c r="PWT42" s="194"/>
      <c r="PWU42" s="194"/>
      <c r="PWV42" s="194"/>
      <c r="PWW42" s="194"/>
      <c r="PWX42" s="194"/>
      <c r="PWY42" s="194"/>
      <c r="PWZ42" s="194"/>
      <c r="PXA42" s="194"/>
      <c r="PXB42" s="194"/>
      <c r="PXC42" s="194"/>
      <c r="PXD42" s="194"/>
      <c r="PXE42" s="194"/>
      <c r="PXF42" s="194"/>
      <c r="PXG42" s="194"/>
      <c r="PXH42" s="194"/>
      <c r="PXI42" s="194"/>
      <c r="PXJ42" s="194"/>
      <c r="PXK42" s="194"/>
      <c r="PXL42" s="194"/>
      <c r="PXM42" s="194"/>
      <c r="PXN42" s="194"/>
      <c r="PXO42" s="194"/>
      <c r="PXP42" s="194"/>
      <c r="PXQ42" s="194"/>
      <c r="PXR42" s="194"/>
      <c r="PXS42" s="194"/>
      <c r="PXT42" s="194"/>
      <c r="PXU42" s="194"/>
      <c r="PXV42" s="194"/>
      <c r="PXW42" s="194"/>
      <c r="PXX42" s="194"/>
      <c r="PXY42" s="194"/>
      <c r="PXZ42" s="194"/>
      <c r="PYA42" s="194"/>
      <c r="PYB42" s="194"/>
      <c r="PYC42" s="194"/>
      <c r="PYD42" s="194"/>
      <c r="PYE42" s="194"/>
      <c r="PYF42" s="194"/>
      <c r="PYG42" s="194"/>
      <c r="PYH42" s="194"/>
      <c r="PYI42" s="194"/>
      <c r="PYJ42" s="194"/>
      <c r="PYK42" s="194"/>
      <c r="PYL42" s="194"/>
      <c r="PYM42" s="194"/>
      <c r="PYN42" s="194"/>
      <c r="PYO42" s="194"/>
      <c r="PYP42" s="194"/>
      <c r="PYQ42" s="194"/>
      <c r="PYR42" s="194"/>
      <c r="PYS42" s="194"/>
      <c r="PYT42" s="194"/>
      <c r="PYU42" s="194"/>
      <c r="PYV42" s="194"/>
      <c r="PYW42" s="194"/>
      <c r="PYX42" s="194"/>
      <c r="PYY42" s="194"/>
      <c r="PYZ42" s="194"/>
      <c r="PZA42" s="194"/>
      <c r="PZB42" s="194"/>
      <c r="PZC42" s="194"/>
      <c r="PZD42" s="194"/>
      <c r="PZE42" s="194"/>
      <c r="PZF42" s="194"/>
      <c r="PZG42" s="194"/>
      <c r="PZH42" s="194"/>
      <c r="PZI42" s="194"/>
      <c r="PZJ42" s="194"/>
      <c r="PZK42" s="194"/>
      <c r="PZL42" s="194"/>
      <c r="PZM42" s="194"/>
      <c r="PZN42" s="194"/>
      <c r="PZO42" s="194"/>
      <c r="PZP42" s="194"/>
      <c r="PZQ42" s="194"/>
      <c r="PZR42" s="194"/>
      <c r="PZS42" s="194"/>
      <c r="PZT42" s="194"/>
      <c r="PZU42" s="194"/>
      <c r="PZV42" s="194"/>
      <c r="PZW42" s="194"/>
      <c r="PZX42" s="194"/>
      <c r="PZY42" s="194"/>
      <c r="PZZ42" s="194"/>
      <c r="QAA42" s="194"/>
      <c r="QAB42" s="194"/>
      <c r="QAC42" s="194"/>
      <c r="QAD42" s="194"/>
      <c r="QAE42" s="194"/>
      <c r="QAF42" s="194"/>
      <c r="QAG42" s="194"/>
      <c r="QAH42" s="194"/>
      <c r="QAI42" s="194"/>
      <c r="QAJ42" s="194"/>
      <c r="QAK42" s="194"/>
      <c r="QAL42" s="194"/>
      <c r="QAM42" s="194"/>
      <c r="QAN42" s="194"/>
      <c r="QAO42" s="194"/>
      <c r="QAP42" s="194"/>
      <c r="QAQ42" s="194"/>
      <c r="QAR42" s="194"/>
      <c r="QAS42" s="194"/>
      <c r="QAT42" s="194"/>
      <c r="QAU42" s="194"/>
      <c r="QAV42" s="194"/>
      <c r="QAW42" s="194"/>
      <c r="QAX42" s="194"/>
      <c r="QAY42" s="194"/>
      <c r="QAZ42" s="194"/>
      <c r="QBA42" s="194"/>
      <c r="QBB42" s="194"/>
      <c r="QBC42" s="194"/>
      <c r="QBD42" s="194"/>
      <c r="QBE42" s="194"/>
      <c r="QBF42" s="194"/>
      <c r="QBG42" s="194"/>
      <c r="QBH42" s="194"/>
      <c r="QBI42" s="194"/>
      <c r="QBJ42" s="194"/>
      <c r="QBK42" s="194"/>
      <c r="QBL42" s="194"/>
      <c r="QBM42" s="194"/>
      <c r="QBN42" s="194"/>
      <c r="QBO42" s="194"/>
      <c r="QBP42" s="194"/>
      <c r="QBQ42" s="194"/>
      <c r="QBR42" s="194"/>
      <c r="QBS42" s="194"/>
      <c r="QBT42" s="194"/>
      <c r="QBU42" s="194"/>
      <c r="QBV42" s="194"/>
      <c r="QBW42" s="194"/>
      <c r="QBX42" s="194"/>
      <c r="QBY42" s="194"/>
      <c r="QBZ42" s="194"/>
      <c r="QCA42" s="194"/>
      <c r="QCB42" s="194"/>
      <c r="QCC42" s="194"/>
      <c r="QCD42" s="194"/>
      <c r="QCE42" s="194"/>
      <c r="QCF42" s="194"/>
      <c r="QCG42" s="194"/>
      <c r="QCH42" s="194"/>
      <c r="QCI42" s="194"/>
      <c r="QCJ42" s="194"/>
      <c r="QCK42" s="194"/>
      <c r="QCL42" s="194"/>
      <c r="QCM42" s="194"/>
      <c r="QCN42" s="194"/>
      <c r="QCO42" s="194"/>
      <c r="QCP42" s="194"/>
      <c r="QCQ42" s="194"/>
      <c r="QCR42" s="194"/>
      <c r="QCS42" s="194"/>
      <c r="QCT42" s="194"/>
      <c r="QCU42" s="194"/>
      <c r="QCV42" s="194"/>
      <c r="QCW42" s="194"/>
      <c r="QCX42" s="194"/>
      <c r="QCY42" s="194"/>
      <c r="QCZ42" s="194"/>
      <c r="QDA42" s="194"/>
      <c r="QDB42" s="194"/>
      <c r="QDC42" s="194"/>
      <c r="QDD42" s="194"/>
      <c r="QDE42" s="194"/>
      <c r="QDF42" s="194"/>
      <c r="QDG42" s="194"/>
      <c r="QDH42" s="194"/>
      <c r="QDI42" s="194"/>
      <c r="QDJ42" s="194"/>
      <c r="QDK42" s="194"/>
      <c r="QDL42" s="194"/>
      <c r="QDM42" s="194"/>
      <c r="QDN42" s="194"/>
      <c r="QDO42" s="194"/>
      <c r="QDP42" s="194"/>
      <c r="QDQ42" s="194"/>
      <c r="QDR42" s="194"/>
      <c r="QDS42" s="194"/>
      <c r="QDT42" s="194"/>
      <c r="QDU42" s="194"/>
      <c r="QDV42" s="194"/>
      <c r="QDW42" s="194"/>
      <c r="QDX42" s="194"/>
      <c r="QDY42" s="194"/>
      <c r="QDZ42" s="194"/>
      <c r="QEA42" s="194"/>
      <c r="QEB42" s="194"/>
      <c r="QEC42" s="194"/>
      <c r="QED42" s="194"/>
      <c r="QEE42" s="194"/>
      <c r="QEF42" s="194"/>
      <c r="QEG42" s="194"/>
      <c r="QEH42" s="194"/>
      <c r="QEI42" s="194"/>
      <c r="QEJ42" s="194"/>
      <c r="QEK42" s="194"/>
      <c r="QEL42" s="194"/>
      <c r="QEM42" s="194"/>
      <c r="QEN42" s="194"/>
      <c r="QEO42" s="194"/>
      <c r="QEP42" s="194"/>
      <c r="QEQ42" s="194"/>
      <c r="QER42" s="194"/>
      <c r="QES42" s="194"/>
      <c r="QET42" s="194"/>
      <c r="QEU42" s="194"/>
      <c r="QEV42" s="194"/>
      <c r="QEW42" s="194"/>
      <c r="QEX42" s="194"/>
      <c r="QEY42" s="194"/>
      <c r="QEZ42" s="194"/>
      <c r="QFA42" s="194"/>
      <c r="QFB42" s="194"/>
      <c r="QFC42" s="194"/>
      <c r="QFD42" s="194"/>
      <c r="QFE42" s="194"/>
      <c r="QFF42" s="194"/>
      <c r="QFG42" s="194"/>
      <c r="QFH42" s="194"/>
      <c r="QFI42" s="194"/>
      <c r="QFJ42" s="194"/>
      <c r="QFK42" s="194"/>
      <c r="QFL42" s="194"/>
      <c r="QFM42" s="194"/>
      <c r="QFN42" s="194"/>
      <c r="QFO42" s="194"/>
      <c r="QFP42" s="194"/>
      <c r="QFQ42" s="194"/>
      <c r="QFR42" s="194"/>
      <c r="QFS42" s="194"/>
      <c r="QFT42" s="194"/>
      <c r="QFU42" s="194"/>
      <c r="QFV42" s="194"/>
      <c r="QFW42" s="194"/>
      <c r="QFX42" s="194"/>
      <c r="QFY42" s="194"/>
      <c r="QFZ42" s="194"/>
      <c r="QGA42" s="194"/>
      <c r="QGB42" s="194"/>
      <c r="QGC42" s="194"/>
      <c r="QGD42" s="194"/>
      <c r="QGE42" s="194"/>
      <c r="QGF42" s="194"/>
      <c r="QGG42" s="194"/>
      <c r="QGH42" s="194"/>
      <c r="QGI42" s="194"/>
      <c r="QGJ42" s="194"/>
      <c r="QGK42" s="194"/>
      <c r="QGL42" s="194"/>
      <c r="QGM42" s="194"/>
      <c r="QGN42" s="194"/>
      <c r="QGO42" s="194"/>
      <c r="QGP42" s="194"/>
      <c r="QGQ42" s="194"/>
      <c r="QGR42" s="194"/>
      <c r="QGS42" s="194"/>
      <c r="QGT42" s="194"/>
      <c r="QGU42" s="194"/>
      <c r="QGV42" s="194"/>
      <c r="QGW42" s="194"/>
      <c r="QGX42" s="194"/>
      <c r="QGY42" s="194"/>
      <c r="QGZ42" s="194"/>
      <c r="QHA42" s="194"/>
      <c r="QHB42" s="194"/>
      <c r="QHC42" s="194"/>
      <c r="QHD42" s="194"/>
      <c r="QHE42" s="194"/>
      <c r="QHF42" s="194"/>
      <c r="QHG42" s="194"/>
      <c r="QHH42" s="194"/>
      <c r="QHI42" s="194"/>
      <c r="QHJ42" s="194"/>
      <c r="QHK42" s="194"/>
      <c r="QHL42" s="194"/>
      <c r="QHM42" s="194"/>
      <c r="QHN42" s="194"/>
      <c r="QHO42" s="194"/>
      <c r="QHP42" s="194"/>
      <c r="QHQ42" s="194"/>
      <c r="QHR42" s="194"/>
      <c r="QHS42" s="194"/>
      <c r="QHT42" s="194"/>
      <c r="QHU42" s="194"/>
      <c r="QHV42" s="194"/>
      <c r="QHW42" s="194"/>
      <c r="QHX42" s="194"/>
      <c r="QHY42" s="194"/>
      <c r="QHZ42" s="194"/>
      <c r="QIA42" s="194"/>
      <c r="QIB42" s="194"/>
      <c r="QIC42" s="194"/>
      <c r="QID42" s="194"/>
      <c r="QIE42" s="194"/>
      <c r="QIF42" s="194"/>
      <c r="QIG42" s="194"/>
      <c r="QIH42" s="194"/>
      <c r="QII42" s="194"/>
      <c r="QIJ42" s="194"/>
      <c r="QIK42" s="194"/>
      <c r="QIL42" s="194"/>
      <c r="QIM42" s="194"/>
      <c r="QIN42" s="194"/>
      <c r="QIO42" s="194"/>
      <c r="QIP42" s="194"/>
      <c r="QIQ42" s="194"/>
      <c r="QIR42" s="194"/>
      <c r="QIS42" s="194"/>
      <c r="QIT42" s="194"/>
      <c r="QIU42" s="194"/>
      <c r="QIV42" s="194"/>
      <c r="QIW42" s="194"/>
      <c r="QIX42" s="194"/>
      <c r="QIY42" s="194"/>
      <c r="QIZ42" s="194"/>
      <c r="QJA42" s="194"/>
      <c r="QJB42" s="194"/>
      <c r="QJC42" s="194"/>
      <c r="QJD42" s="194"/>
      <c r="QJE42" s="194"/>
      <c r="QJF42" s="194"/>
      <c r="QJG42" s="194"/>
      <c r="QJH42" s="194"/>
      <c r="QJI42" s="194"/>
      <c r="QJJ42" s="194"/>
      <c r="QJK42" s="194"/>
      <c r="QJL42" s="194"/>
      <c r="QJM42" s="194"/>
      <c r="QJN42" s="194"/>
      <c r="QJO42" s="194"/>
      <c r="QJP42" s="194"/>
      <c r="QJQ42" s="194"/>
      <c r="QJR42" s="194"/>
      <c r="QJS42" s="194"/>
      <c r="QJT42" s="194"/>
      <c r="QJU42" s="194"/>
      <c r="QJV42" s="194"/>
      <c r="QJW42" s="194"/>
      <c r="QJX42" s="194"/>
      <c r="QJY42" s="194"/>
      <c r="QJZ42" s="194"/>
      <c r="QKA42" s="194"/>
      <c r="QKB42" s="194"/>
      <c r="QKC42" s="194"/>
      <c r="QKD42" s="194"/>
      <c r="QKE42" s="194"/>
      <c r="QKF42" s="194"/>
      <c r="QKG42" s="194"/>
      <c r="QKH42" s="194"/>
      <c r="QKI42" s="194"/>
      <c r="QKJ42" s="194"/>
      <c r="QKK42" s="194"/>
      <c r="QKL42" s="194"/>
      <c r="QKM42" s="194"/>
      <c r="QKN42" s="194"/>
      <c r="QKO42" s="194"/>
      <c r="QKP42" s="194"/>
      <c r="QKQ42" s="194"/>
      <c r="QKR42" s="194"/>
      <c r="QKS42" s="194"/>
      <c r="QKT42" s="194"/>
      <c r="QKU42" s="194"/>
      <c r="QKV42" s="194"/>
      <c r="QKW42" s="194"/>
      <c r="QKX42" s="194"/>
      <c r="QKY42" s="194"/>
      <c r="QKZ42" s="194"/>
      <c r="QLA42" s="194"/>
      <c r="QLB42" s="194"/>
      <c r="QLC42" s="194"/>
      <c r="QLD42" s="194"/>
      <c r="QLE42" s="194"/>
      <c r="QLF42" s="194"/>
      <c r="QLG42" s="194"/>
      <c r="QLH42" s="194"/>
      <c r="QLI42" s="194"/>
      <c r="QLJ42" s="194"/>
      <c r="QLK42" s="194"/>
      <c r="QLL42" s="194"/>
      <c r="QLM42" s="194"/>
      <c r="QLN42" s="194"/>
      <c r="QLO42" s="194"/>
      <c r="QLP42" s="194"/>
      <c r="QLQ42" s="194"/>
      <c r="QLR42" s="194"/>
      <c r="QLS42" s="194"/>
      <c r="QLT42" s="194"/>
      <c r="QLU42" s="194"/>
      <c r="QLV42" s="194"/>
      <c r="QLW42" s="194"/>
      <c r="QLX42" s="194"/>
      <c r="QLY42" s="194"/>
      <c r="QLZ42" s="194"/>
      <c r="QMA42" s="194"/>
      <c r="QMB42" s="194"/>
      <c r="QMC42" s="194"/>
      <c r="QMD42" s="194"/>
      <c r="QME42" s="194"/>
      <c r="QMF42" s="194"/>
      <c r="QMG42" s="194"/>
      <c r="QMH42" s="194"/>
      <c r="QMI42" s="194"/>
      <c r="QMJ42" s="194"/>
      <c r="QMK42" s="194"/>
      <c r="QML42" s="194"/>
      <c r="QMM42" s="194"/>
      <c r="QMN42" s="194"/>
      <c r="QMO42" s="194"/>
      <c r="QMP42" s="194"/>
      <c r="QMQ42" s="194"/>
      <c r="QMR42" s="194"/>
      <c r="QMS42" s="194"/>
      <c r="QMT42" s="194"/>
      <c r="QMU42" s="194"/>
      <c r="QMV42" s="194"/>
      <c r="QMW42" s="194"/>
      <c r="QMX42" s="194"/>
      <c r="QMY42" s="194"/>
      <c r="QMZ42" s="194"/>
      <c r="QNA42" s="194"/>
      <c r="QNB42" s="194"/>
      <c r="QNC42" s="194"/>
      <c r="QND42" s="194"/>
      <c r="QNE42" s="194"/>
      <c r="QNF42" s="194"/>
      <c r="QNG42" s="194"/>
      <c r="QNH42" s="194"/>
      <c r="QNI42" s="194"/>
      <c r="QNJ42" s="194"/>
      <c r="QNK42" s="194"/>
      <c r="QNL42" s="194"/>
      <c r="QNM42" s="194"/>
      <c r="QNN42" s="194"/>
      <c r="QNO42" s="194"/>
      <c r="QNP42" s="194"/>
      <c r="QNQ42" s="194"/>
      <c r="QNR42" s="194"/>
      <c r="QNS42" s="194"/>
      <c r="QNT42" s="194"/>
      <c r="QNU42" s="194"/>
      <c r="QNV42" s="194"/>
      <c r="QNW42" s="194"/>
      <c r="QNX42" s="194"/>
      <c r="QNY42" s="194"/>
      <c r="QNZ42" s="194"/>
      <c r="QOA42" s="194"/>
      <c r="QOB42" s="194"/>
      <c r="QOC42" s="194"/>
      <c r="QOD42" s="194"/>
      <c r="QOE42" s="194"/>
      <c r="QOF42" s="194"/>
      <c r="QOG42" s="194"/>
      <c r="QOH42" s="194"/>
      <c r="QOI42" s="194"/>
      <c r="QOJ42" s="194"/>
      <c r="QOK42" s="194"/>
      <c r="QOL42" s="194"/>
      <c r="QOM42" s="194"/>
      <c r="QON42" s="194"/>
      <c r="QOO42" s="194"/>
      <c r="QOP42" s="194"/>
      <c r="QOQ42" s="194"/>
      <c r="QOR42" s="194"/>
      <c r="QOS42" s="194"/>
      <c r="QOT42" s="194"/>
      <c r="QOU42" s="194"/>
      <c r="QOV42" s="194"/>
      <c r="QOW42" s="194"/>
      <c r="QOX42" s="194"/>
      <c r="QOY42" s="194"/>
      <c r="QOZ42" s="194"/>
      <c r="QPA42" s="194"/>
      <c r="QPB42" s="194"/>
      <c r="QPC42" s="194"/>
      <c r="QPD42" s="194"/>
      <c r="QPE42" s="194"/>
      <c r="QPF42" s="194"/>
      <c r="QPG42" s="194"/>
      <c r="QPH42" s="194"/>
      <c r="QPI42" s="194"/>
      <c r="QPJ42" s="194"/>
      <c r="QPK42" s="194"/>
      <c r="QPL42" s="194"/>
      <c r="QPM42" s="194"/>
      <c r="QPN42" s="194"/>
      <c r="QPO42" s="194"/>
      <c r="QPP42" s="194"/>
      <c r="QPQ42" s="194"/>
      <c r="QPR42" s="194"/>
      <c r="QPS42" s="194"/>
      <c r="QPT42" s="194"/>
      <c r="QPU42" s="194"/>
      <c r="QPV42" s="194"/>
      <c r="QPW42" s="194"/>
      <c r="QPX42" s="194"/>
      <c r="QPY42" s="194"/>
      <c r="QPZ42" s="194"/>
      <c r="QQA42" s="194"/>
      <c r="QQB42" s="194"/>
      <c r="QQC42" s="194"/>
      <c r="QQD42" s="194"/>
      <c r="QQE42" s="194"/>
      <c r="QQF42" s="194"/>
      <c r="QQG42" s="194"/>
      <c r="QQH42" s="194"/>
      <c r="QQI42" s="194"/>
      <c r="QQJ42" s="194"/>
      <c r="QQK42" s="194"/>
      <c r="QQL42" s="194"/>
      <c r="QQM42" s="194"/>
      <c r="QQN42" s="194"/>
      <c r="QQO42" s="194"/>
      <c r="QQP42" s="194"/>
      <c r="QQQ42" s="194"/>
      <c r="QQR42" s="194"/>
      <c r="QQS42" s="194"/>
      <c r="QQT42" s="194"/>
      <c r="QQU42" s="194"/>
      <c r="QQV42" s="194"/>
      <c r="QQW42" s="194"/>
      <c r="QQX42" s="194"/>
      <c r="QQY42" s="194"/>
      <c r="QQZ42" s="194"/>
      <c r="QRA42" s="194"/>
      <c r="QRB42" s="194"/>
      <c r="QRC42" s="194"/>
      <c r="QRD42" s="194"/>
      <c r="QRE42" s="194"/>
      <c r="QRF42" s="194"/>
      <c r="QRG42" s="194"/>
      <c r="QRH42" s="194"/>
      <c r="QRI42" s="194"/>
      <c r="QRJ42" s="194"/>
      <c r="QRK42" s="194"/>
      <c r="QRL42" s="194"/>
      <c r="QRM42" s="194"/>
      <c r="QRN42" s="194"/>
      <c r="QRO42" s="194"/>
      <c r="QRP42" s="194"/>
      <c r="QRQ42" s="194"/>
      <c r="QRR42" s="194"/>
      <c r="QRS42" s="194"/>
      <c r="QRT42" s="194"/>
      <c r="QRU42" s="194"/>
      <c r="QRV42" s="194"/>
      <c r="QRW42" s="194"/>
      <c r="QRX42" s="194"/>
      <c r="QRY42" s="194"/>
      <c r="QRZ42" s="194"/>
      <c r="QSA42" s="194"/>
      <c r="QSB42" s="194"/>
      <c r="QSC42" s="194"/>
      <c r="QSD42" s="194"/>
      <c r="QSE42" s="194"/>
      <c r="QSF42" s="194"/>
      <c r="QSG42" s="194"/>
      <c r="QSH42" s="194"/>
      <c r="QSI42" s="194"/>
      <c r="QSJ42" s="194"/>
      <c r="QSK42" s="194"/>
      <c r="QSL42" s="194"/>
      <c r="QSM42" s="194"/>
      <c r="QSN42" s="194"/>
      <c r="QSO42" s="194"/>
      <c r="QSP42" s="194"/>
      <c r="QSQ42" s="194"/>
      <c r="QSR42" s="194"/>
      <c r="QSS42" s="194"/>
      <c r="QST42" s="194"/>
      <c r="QSU42" s="194"/>
      <c r="QSV42" s="194"/>
      <c r="QSW42" s="194"/>
      <c r="QSX42" s="194"/>
      <c r="QSY42" s="194"/>
      <c r="QSZ42" s="194"/>
      <c r="QTA42" s="194"/>
      <c r="QTB42" s="194"/>
      <c r="QTC42" s="194"/>
      <c r="QTD42" s="194"/>
      <c r="QTE42" s="194"/>
      <c r="QTF42" s="194"/>
      <c r="QTG42" s="194"/>
      <c r="QTH42" s="194"/>
      <c r="QTI42" s="194"/>
      <c r="QTJ42" s="194"/>
      <c r="QTK42" s="194"/>
      <c r="QTL42" s="194"/>
      <c r="QTM42" s="194"/>
      <c r="QTN42" s="194"/>
      <c r="QTO42" s="194"/>
      <c r="QTP42" s="194"/>
      <c r="QTQ42" s="194"/>
      <c r="QTR42" s="194"/>
      <c r="QTS42" s="194"/>
      <c r="QTT42" s="194"/>
      <c r="QTU42" s="194"/>
      <c r="QTV42" s="194"/>
      <c r="QTW42" s="194"/>
      <c r="QTX42" s="194"/>
      <c r="QTY42" s="194"/>
      <c r="QTZ42" s="194"/>
      <c r="QUA42" s="194"/>
      <c r="QUB42" s="194"/>
      <c r="QUC42" s="194"/>
      <c r="QUD42" s="194"/>
      <c r="QUE42" s="194"/>
      <c r="QUF42" s="194"/>
      <c r="QUG42" s="194"/>
      <c r="QUH42" s="194"/>
      <c r="QUI42" s="194"/>
      <c r="QUJ42" s="194"/>
      <c r="QUK42" s="194"/>
      <c r="QUL42" s="194"/>
      <c r="QUM42" s="194"/>
      <c r="QUN42" s="194"/>
      <c r="QUO42" s="194"/>
      <c r="QUP42" s="194"/>
      <c r="QUQ42" s="194"/>
      <c r="QUR42" s="194"/>
      <c r="QUS42" s="194"/>
      <c r="QUT42" s="194"/>
      <c r="QUU42" s="194"/>
      <c r="QUV42" s="194"/>
      <c r="QUW42" s="194"/>
      <c r="QUX42" s="194"/>
      <c r="QUY42" s="194"/>
      <c r="QUZ42" s="194"/>
      <c r="QVA42" s="194"/>
      <c r="QVB42" s="194"/>
      <c r="QVC42" s="194"/>
      <c r="QVD42" s="194"/>
      <c r="QVE42" s="194"/>
      <c r="QVF42" s="194"/>
      <c r="QVG42" s="194"/>
      <c r="QVH42" s="194"/>
      <c r="QVI42" s="194"/>
      <c r="QVJ42" s="194"/>
      <c r="QVK42" s="194"/>
      <c r="QVL42" s="194"/>
      <c r="QVM42" s="194"/>
      <c r="QVN42" s="194"/>
      <c r="QVO42" s="194"/>
      <c r="QVP42" s="194"/>
      <c r="QVQ42" s="194"/>
      <c r="QVR42" s="194"/>
      <c r="QVS42" s="194"/>
      <c r="QVT42" s="194"/>
      <c r="QVU42" s="194"/>
      <c r="QVV42" s="194"/>
      <c r="QVW42" s="194"/>
      <c r="QVX42" s="194"/>
      <c r="QVY42" s="194"/>
      <c r="QVZ42" s="194"/>
      <c r="QWA42" s="194"/>
      <c r="QWB42" s="194"/>
      <c r="QWC42" s="194"/>
      <c r="QWD42" s="194"/>
      <c r="QWE42" s="194"/>
      <c r="QWF42" s="194"/>
      <c r="QWG42" s="194"/>
      <c r="QWH42" s="194"/>
      <c r="QWI42" s="194"/>
      <c r="QWJ42" s="194"/>
      <c r="QWK42" s="194"/>
      <c r="QWL42" s="194"/>
      <c r="QWM42" s="194"/>
      <c r="QWN42" s="194"/>
      <c r="QWO42" s="194"/>
      <c r="QWP42" s="194"/>
      <c r="QWQ42" s="194"/>
      <c r="QWR42" s="194"/>
      <c r="QWS42" s="194"/>
      <c r="QWT42" s="194"/>
      <c r="QWU42" s="194"/>
      <c r="QWV42" s="194"/>
      <c r="QWW42" s="194"/>
      <c r="QWX42" s="194"/>
      <c r="QWY42" s="194"/>
      <c r="QWZ42" s="194"/>
      <c r="QXA42" s="194"/>
      <c r="QXB42" s="194"/>
      <c r="QXC42" s="194"/>
      <c r="QXD42" s="194"/>
      <c r="QXE42" s="194"/>
      <c r="QXF42" s="194"/>
      <c r="QXG42" s="194"/>
      <c r="QXH42" s="194"/>
      <c r="QXI42" s="194"/>
      <c r="QXJ42" s="194"/>
      <c r="QXK42" s="194"/>
      <c r="QXL42" s="194"/>
      <c r="QXM42" s="194"/>
      <c r="QXN42" s="194"/>
      <c r="QXO42" s="194"/>
      <c r="QXP42" s="194"/>
      <c r="QXQ42" s="194"/>
      <c r="QXR42" s="194"/>
      <c r="QXS42" s="194"/>
      <c r="QXT42" s="194"/>
      <c r="QXU42" s="194"/>
      <c r="QXV42" s="194"/>
      <c r="QXW42" s="194"/>
      <c r="QXX42" s="194"/>
      <c r="QXY42" s="194"/>
      <c r="QXZ42" s="194"/>
      <c r="QYA42" s="194"/>
      <c r="QYB42" s="194"/>
      <c r="QYC42" s="194"/>
      <c r="QYD42" s="194"/>
      <c r="QYE42" s="194"/>
      <c r="QYF42" s="194"/>
      <c r="QYG42" s="194"/>
      <c r="QYH42" s="194"/>
      <c r="QYI42" s="194"/>
      <c r="QYJ42" s="194"/>
      <c r="QYK42" s="194"/>
      <c r="QYL42" s="194"/>
      <c r="QYM42" s="194"/>
      <c r="QYN42" s="194"/>
      <c r="QYO42" s="194"/>
      <c r="QYP42" s="194"/>
      <c r="QYQ42" s="194"/>
      <c r="QYR42" s="194"/>
      <c r="QYS42" s="194"/>
      <c r="QYT42" s="194"/>
      <c r="QYU42" s="194"/>
      <c r="QYV42" s="194"/>
      <c r="QYW42" s="194"/>
      <c r="QYX42" s="194"/>
      <c r="QYY42" s="194"/>
      <c r="QYZ42" s="194"/>
      <c r="QZA42" s="194"/>
      <c r="QZB42" s="194"/>
      <c r="QZC42" s="194"/>
      <c r="QZD42" s="194"/>
      <c r="QZE42" s="194"/>
      <c r="QZF42" s="194"/>
      <c r="QZG42" s="194"/>
      <c r="QZH42" s="194"/>
      <c r="QZI42" s="194"/>
      <c r="QZJ42" s="194"/>
      <c r="QZK42" s="194"/>
      <c r="QZL42" s="194"/>
      <c r="QZM42" s="194"/>
      <c r="QZN42" s="194"/>
      <c r="QZO42" s="194"/>
      <c r="QZP42" s="194"/>
      <c r="QZQ42" s="194"/>
      <c r="QZR42" s="194"/>
      <c r="QZS42" s="194"/>
      <c r="QZT42" s="194"/>
      <c r="QZU42" s="194"/>
      <c r="QZV42" s="194"/>
      <c r="QZW42" s="194"/>
      <c r="QZX42" s="194"/>
      <c r="QZY42" s="194"/>
      <c r="QZZ42" s="194"/>
      <c r="RAA42" s="194"/>
      <c r="RAB42" s="194"/>
      <c r="RAC42" s="194"/>
      <c r="RAD42" s="194"/>
      <c r="RAE42" s="194"/>
      <c r="RAF42" s="194"/>
      <c r="RAG42" s="194"/>
      <c r="RAH42" s="194"/>
      <c r="RAI42" s="194"/>
      <c r="RAJ42" s="194"/>
      <c r="RAK42" s="194"/>
      <c r="RAL42" s="194"/>
      <c r="RAM42" s="194"/>
      <c r="RAN42" s="194"/>
      <c r="RAO42" s="194"/>
      <c r="RAP42" s="194"/>
      <c r="RAQ42" s="194"/>
      <c r="RAR42" s="194"/>
      <c r="RAS42" s="194"/>
      <c r="RAT42" s="194"/>
      <c r="RAU42" s="194"/>
      <c r="RAV42" s="194"/>
      <c r="RAW42" s="194"/>
      <c r="RAX42" s="194"/>
      <c r="RAY42" s="194"/>
      <c r="RAZ42" s="194"/>
      <c r="RBA42" s="194"/>
      <c r="RBB42" s="194"/>
      <c r="RBC42" s="194"/>
      <c r="RBD42" s="194"/>
      <c r="RBE42" s="194"/>
      <c r="RBF42" s="194"/>
      <c r="RBG42" s="194"/>
      <c r="RBH42" s="194"/>
      <c r="RBI42" s="194"/>
      <c r="RBJ42" s="194"/>
      <c r="RBK42" s="194"/>
      <c r="RBL42" s="194"/>
      <c r="RBM42" s="194"/>
      <c r="RBN42" s="194"/>
      <c r="RBO42" s="194"/>
      <c r="RBP42" s="194"/>
      <c r="RBQ42" s="194"/>
      <c r="RBR42" s="194"/>
      <c r="RBS42" s="194"/>
      <c r="RBT42" s="194"/>
      <c r="RBU42" s="194"/>
      <c r="RBV42" s="194"/>
      <c r="RBW42" s="194"/>
      <c r="RBX42" s="194"/>
      <c r="RBY42" s="194"/>
      <c r="RBZ42" s="194"/>
      <c r="RCA42" s="194"/>
      <c r="RCB42" s="194"/>
      <c r="RCC42" s="194"/>
      <c r="RCD42" s="194"/>
      <c r="RCE42" s="194"/>
      <c r="RCF42" s="194"/>
      <c r="RCG42" s="194"/>
      <c r="RCH42" s="194"/>
      <c r="RCI42" s="194"/>
      <c r="RCJ42" s="194"/>
      <c r="RCK42" s="194"/>
      <c r="RCL42" s="194"/>
      <c r="RCM42" s="194"/>
      <c r="RCN42" s="194"/>
      <c r="RCO42" s="194"/>
      <c r="RCP42" s="194"/>
      <c r="RCQ42" s="194"/>
      <c r="RCR42" s="194"/>
      <c r="RCS42" s="194"/>
      <c r="RCT42" s="194"/>
      <c r="RCU42" s="194"/>
      <c r="RCV42" s="194"/>
      <c r="RCW42" s="194"/>
      <c r="RCX42" s="194"/>
      <c r="RCY42" s="194"/>
      <c r="RCZ42" s="194"/>
      <c r="RDA42" s="194"/>
      <c r="RDB42" s="194"/>
      <c r="RDC42" s="194"/>
      <c r="RDD42" s="194"/>
      <c r="RDE42" s="194"/>
      <c r="RDF42" s="194"/>
      <c r="RDG42" s="194"/>
      <c r="RDH42" s="194"/>
      <c r="RDI42" s="194"/>
      <c r="RDJ42" s="194"/>
      <c r="RDK42" s="194"/>
      <c r="RDL42" s="194"/>
      <c r="RDM42" s="194"/>
      <c r="RDN42" s="194"/>
      <c r="RDO42" s="194"/>
      <c r="RDP42" s="194"/>
      <c r="RDQ42" s="194"/>
      <c r="RDR42" s="194"/>
      <c r="RDS42" s="194"/>
      <c r="RDT42" s="194"/>
      <c r="RDU42" s="194"/>
      <c r="RDV42" s="194"/>
      <c r="RDW42" s="194"/>
      <c r="RDX42" s="194"/>
      <c r="RDY42" s="194"/>
      <c r="RDZ42" s="194"/>
      <c r="REA42" s="194"/>
      <c r="REB42" s="194"/>
      <c r="REC42" s="194"/>
      <c r="RED42" s="194"/>
      <c r="REE42" s="194"/>
      <c r="REF42" s="194"/>
      <c r="REG42" s="194"/>
      <c r="REH42" s="194"/>
      <c r="REI42" s="194"/>
      <c r="REJ42" s="194"/>
      <c r="REK42" s="194"/>
      <c r="REL42" s="194"/>
      <c r="REM42" s="194"/>
      <c r="REN42" s="194"/>
      <c r="REO42" s="194"/>
      <c r="REP42" s="194"/>
      <c r="REQ42" s="194"/>
      <c r="RER42" s="194"/>
      <c r="RES42" s="194"/>
      <c r="RET42" s="194"/>
      <c r="REU42" s="194"/>
      <c r="REV42" s="194"/>
      <c r="REW42" s="194"/>
      <c r="REX42" s="194"/>
      <c r="REY42" s="194"/>
      <c r="REZ42" s="194"/>
      <c r="RFA42" s="194"/>
      <c r="RFB42" s="194"/>
      <c r="RFC42" s="194"/>
      <c r="RFD42" s="194"/>
      <c r="RFE42" s="194"/>
      <c r="RFF42" s="194"/>
      <c r="RFG42" s="194"/>
      <c r="RFH42" s="194"/>
      <c r="RFI42" s="194"/>
      <c r="RFJ42" s="194"/>
      <c r="RFK42" s="194"/>
      <c r="RFL42" s="194"/>
      <c r="RFM42" s="194"/>
      <c r="RFN42" s="194"/>
      <c r="RFO42" s="194"/>
      <c r="RFP42" s="194"/>
      <c r="RFQ42" s="194"/>
      <c r="RFR42" s="194"/>
      <c r="RFS42" s="194"/>
      <c r="RFT42" s="194"/>
      <c r="RFU42" s="194"/>
      <c r="RFV42" s="194"/>
      <c r="RFW42" s="194"/>
      <c r="RFX42" s="194"/>
      <c r="RFY42" s="194"/>
      <c r="RFZ42" s="194"/>
      <c r="RGA42" s="194"/>
      <c r="RGB42" s="194"/>
      <c r="RGC42" s="194"/>
      <c r="RGD42" s="194"/>
      <c r="RGE42" s="194"/>
      <c r="RGF42" s="194"/>
      <c r="RGG42" s="194"/>
      <c r="RGH42" s="194"/>
      <c r="RGI42" s="194"/>
      <c r="RGJ42" s="194"/>
      <c r="RGK42" s="194"/>
      <c r="RGL42" s="194"/>
      <c r="RGM42" s="194"/>
      <c r="RGN42" s="194"/>
      <c r="RGO42" s="194"/>
      <c r="RGP42" s="194"/>
      <c r="RGQ42" s="194"/>
      <c r="RGR42" s="194"/>
      <c r="RGS42" s="194"/>
      <c r="RGT42" s="194"/>
      <c r="RGU42" s="194"/>
      <c r="RGV42" s="194"/>
      <c r="RGW42" s="194"/>
      <c r="RGX42" s="194"/>
      <c r="RGY42" s="194"/>
      <c r="RGZ42" s="194"/>
      <c r="RHA42" s="194"/>
      <c r="RHB42" s="194"/>
      <c r="RHC42" s="194"/>
      <c r="RHD42" s="194"/>
      <c r="RHE42" s="194"/>
      <c r="RHF42" s="194"/>
      <c r="RHG42" s="194"/>
      <c r="RHH42" s="194"/>
      <c r="RHI42" s="194"/>
      <c r="RHJ42" s="194"/>
      <c r="RHK42" s="194"/>
      <c r="RHL42" s="194"/>
      <c r="RHM42" s="194"/>
      <c r="RHN42" s="194"/>
      <c r="RHO42" s="194"/>
      <c r="RHP42" s="194"/>
      <c r="RHQ42" s="194"/>
      <c r="RHR42" s="194"/>
      <c r="RHS42" s="194"/>
      <c r="RHT42" s="194"/>
      <c r="RHU42" s="194"/>
      <c r="RHV42" s="194"/>
      <c r="RHW42" s="194"/>
      <c r="RHX42" s="194"/>
      <c r="RHY42" s="194"/>
      <c r="RHZ42" s="194"/>
      <c r="RIA42" s="194"/>
      <c r="RIB42" s="194"/>
      <c r="RIC42" s="194"/>
      <c r="RID42" s="194"/>
      <c r="RIE42" s="194"/>
      <c r="RIF42" s="194"/>
      <c r="RIG42" s="194"/>
      <c r="RIH42" s="194"/>
      <c r="RII42" s="194"/>
      <c r="RIJ42" s="194"/>
      <c r="RIK42" s="194"/>
      <c r="RIL42" s="194"/>
      <c r="RIM42" s="194"/>
      <c r="RIN42" s="194"/>
      <c r="RIO42" s="194"/>
      <c r="RIP42" s="194"/>
      <c r="RIQ42" s="194"/>
      <c r="RIR42" s="194"/>
      <c r="RIS42" s="194"/>
      <c r="RIT42" s="194"/>
      <c r="RIU42" s="194"/>
      <c r="RIV42" s="194"/>
      <c r="RIW42" s="194"/>
      <c r="RIX42" s="194"/>
      <c r="RIY42" s="194"/>
      <c r="RIZ42" s="194"/>
      <c r="RJA42" s="194"/>
      <c r="RJB42" s="194"/>
      <c r="RJC42" s="194"/>
      <c r="RJD42" s="194"/>
      <c r="RJE42" s="194"/>
      <c r="RJF42" s="194"/>
      <c r="RJG42" s="194"/>
      <c r="RJH42" s="194"/>
      <c r="RJI42" s="194"/>
      <c r="RJJ42" s="194"/>
      <c r="RJK42" s="194"/>
      <c r="RJL42" s="194"/>
      <c r="RJM42" s="194"/>
      <c r="RJN42" s="194"/>
      <c r="RJO42" s="194"/>
      <c r="RJP42" s="194"/>
      <c r="RJQ42" s="194"/>
      <c r="RJR42" s="194"/>
      <c r="RJS42" s="194"/>
      <c r="RJT42" s="194"/>
      <c r="RJU42" s="194"/>
      <c r="RJV42" s="194"/>
      <c r="RJW42" s="194"/>
      <c r="RJX42" s="194"/>
      <c r="RJY42" s="194"/>
      <c r="RJZ42" s="194"/>
      <c r="RKA42" s="194"/>
      <c r="RKB42" s="194"/>
      <c r="RKC42" s="194"/>
      <c r="RKD42" s="194"/>
      <c r="RKE42" s="194"/>
      <c r="RKF42" s="194"/>
      <c r="RKG42" s="194"/>
      <c r="RKH42" s="194"/>
      <c r="RKI42" s="194"/>
      <c r="RKJ42" s="194"/>
      <c r="RKK42" s="194"/>
      <c r="RKL42" s="194"/>
      <c r="RKM42" s="194"/>
      <c r="RKN42" s="194"/>
      <c r="RKO42" s="194"/>
      <c r="RKP42" s="194"/>
      <c r="RKQ42" s="194"/>
      <c r="RKR42" s="194"/>
      <c r="RKS42" s="194"/>
      <c r="RKT42" s="194"/>
      <c r="RKU42" s="194"/>
      <c r="RKV42" s="194"/>
      <c r="RKW42" s="194"/>
      <c r="RKX42" s="194"/>
      <c r="RKY42" s="194"/>
      <c r="RKZ42" s="194"/>
      <c r="RLA42" s="194"/>
      <c r="RLB42" s="194"/>
      <c r="RLC42" s="194"/>
      <c r="RLD42" s="194"/>
      <c r="RLE42" s="194"/>
      <c r="RLF42" s="194"/>
      <c r="RLG42" s="194"/>
      <c r="RLH42" s="194"/>
      <c r="RLI42" s="194"/>
      <c r="RLJ42" s="194"/>
      <c r="RLK42" s="194"/>
      <c r="RLL42" s="194"/>
      <c r="RLM42" s="194"/>
      <c r="RLN42" s="194"/>
      <c r="RLO42" s="194"/>
      <c r="RLP42" s="194"/>
      <c r="RLQ42" s="194"/>
      <c r="RLR42" s="194"/>
      <c r="RLS42" s="194"/>
      <c r="RLT42" s="194"/>
      <c r="RLU42" s="194"/>
      <c r="RLV42" s="194"/>
      <c r="RLW42" s="194"/>
      <c r="RLX42" s="194"/>
      <c r="RLY42" s="194"/>
      <c r="RLZ42" s="194"/>
      <c r="RMA42" s="194"/>
      <c r="RMB42" s="194"/>
      <c r="RMC42" s="194"/>
      <c r="RMD42" s="194"/>
      <c r="RME42" s="194"/>
      <c r="RMF42" s="194"/>
      <c r="RMG42" s="194"/>
      <c r="RMH42" s="194"/>
      <c r="RMI42" s="194"/>
      <c r="RMJ42" s="194"/>
      <c r="RMK42" s="194"/>
      <c r="RML42" s="194"/>
      <c r="RMM42" s="194"/>
      <c r="RMN42" s="194"/>
      <c r="RMO42" s="194"/>
      <c r="RMP42" s="194"/>
      <c r="RMQ42" s="194"/>
      <c r="RMR42" s="194"/>
      <c r="RMS42" s="194"/>
      <c r="RMT42" s="194"/>
      <c r="RMU42" s="194"/>
      <c r="RMV42" s="194"/>
      <c r="RMW42" s="194"/>
      <c r="RMX42" s="194"/>
      <c r="RMY42" s="194"/>
      <c r="RMZ42" s="194"/>
      <c r="RNA42" s="194"/>
      <c r="RNB42" s="194"/>
      <c r="RNC42" s="194"/>
      <c r="RND42" s="194"/>
      <c r="RNE42" s="194"/>
      <c r="RNF42" s="194"/>
      <c r="RNG42" s="194"/>
      <c r="RNH42" s="194"/>
      <c r="RNI42" s="194"/>
      <c r="RNJ42" s="194"/>
      <c r="RNK42" s="194"/>
      <c r="RNL42" s="194"/>
      <c r="RNM42" s="194"/>
      <c r="RNN42" s="194"/>
      <c r="RNO42" s="194"/>
      <c r="RNP42" s="194"/>
      <c r="RNQ42" s="194"/>
      <c r="RNR42" s="194"/>
      <c r="RNS42" s="194"/>
      <c r="RNT42" s="194"/>
      <c r="RNU42" s="194"/>
      <c r="RNV42" s="194"/>
      <c r="RNW42" s="194"/>
      <c r="RNX42" s="194"/>
      <c r="RNY42" s="194"/>
      <c r="RNZ42" s="194"/>
      <c r="ROA42" s="194"/>
      <c r="ROB42" s="194"/>
      <c r="ROC42" s="194"/>
      <c r="ROD42" s="194"/>
      <c r="ROE42" s="194"/>
      <c r="ROF42" s="194"/>
      <c r="ROG42" s="194"/>
      <c r="ROH42" s="194"/>
      <c r="ROI42" s="194"/>
      <c r="ROJ42" s="194"/>
      <c r="ROK42" s="194"/>
      <c r="ROL42" s="194"/>
      <c r="ROM42" s="194"/>
      <c r="RON42" s="194"/>
      <c r="ROO42" s="194"/>
      <c r="ROP42" s="194"/>
      <c r="ROQ42" s="194"/>
      <c r="ROR42" s="194"/>
      <c r="ROS42" s="194"/>
      <c r="ROT42" s="194"/>
      <c r="ROU42" s="194"/>
      <c r="ROV42" s="194"/>
      <c r="ROW42" s="194"/>
      <c r="ROX42" s="194"/>
      <c r="ROY42" s="194"/>
      <c r="ROZ42" s="194"/>
      <c r="RPA42" s="194"/>
      <c r="RPB42" s="194"/>
      <c r="RPC42" s="194"/>
      <c r="RPD42" s="194"/>
      <c r="RPE42" s="194"/>
      <c r="RPF42" s="194"/>
      <c r="RPG42" s="194"/>
      <c r="RPH42" s="194"/>
      <c r="RPI42" s="194"/>
      <c r="RPJ42" s="194"/>
      <c r="RPK42" s="194"/>
      <c r="RPL42" s="194"/>
      <c r="RPM42" s="194"/>
      <c r="RPN42" s="194"/>
      <c r="RPO42" s="194"/>
      <c r="RPP42" s="194"/>
      <c r="RPQ42" s="194"/>
      <c r="RPR42" s="194"/>
      <c r="RPS42" s="194"/>
      <c r="RPT42" s="194"/>
      <c r="RPU42" s="194"/>
      <c r="RPV42" s="194"/>
      <c r="RPW42" s="194"/>
      <c r="RPX42" s="194"/>
      <c r="RPY42" s="194"/>
      <c r="RPZ42" s="194"/>
      <c r="RQA42" s="194"/>
      <c r="RQB42" s="194"/>
      <c r="RQC42" s="194"/>
      <c r="RQD42" s="194"/>
      <c r="RQE42" s="194"/>
      <c r="RQF42" s="194"/>
      <c r="RQG42" s="194"/>
      <c r="RQH42" s="194"/>
      <c r="RQI42" s="194"/>
      <c r="RQJ42" s="194"/>
      <c r="RQK42" s="194"/>
      <c r="RQL42" s="194"/>
      <c r="RQM42" s="194"/>
      <c r="RQN42" s="194"/>
      <c r="RQO42" s="194"/>
      <c r="RQP42" s="194"/>
      <c r="RQQ42" s="194"/>
      <c r="RQR42" s="194"/>
      <c r="RQS42" s="194"/>
      <c r="RQT42" s="194"/>
      <c r="RQU42" s="194"/>
      <c r="RQV42" s="194"/>
      <c r="RQW42" s="194"/>
      <c r="RQX42" s="194"/>
      <c r="RQY42" s="194"/>
      <c r="RQZ42" s="194"/>
      <c r="RRA42" s="194"/>
      <c r="RRB42" s="194"/>
      <c r="RRC42" s="194"/>
      <c r="RRD42" s="194"/>
      <c r="RRE42" s="194"/>
      <c r="RRF42" s="194"/>
      <c r="RRG42" s="194"/>
      <c r="RRH42" s="194"/>
      <c r="RRI42" s="194"/>
      <c r="RRJ42" s="194"/>
      <c r="RRK42" s="194"/>
      <c r="RRL42" s="194"/>
      <c r="RRM42" s="194"/>
      <c r="RRN42" s="194"/>
      <c r="RRO42" s="194"/>
      <c r="RRP42" s="194"/>
      <c r="RRQ42" s="194"/>
      <c r="RRR42" s="194"/>
      <c r="RRS42" s="194"/>
      <c r="RRT42" s="194"/>
      <c r="RRU42" s="194"/>
      <c r="RRV42" s="194"/>
      <c r="RRW42" s="194"/>
      <c r="RRX42" s="194"/>
      <c r="RRY42" s="194"/>
      <c r="RRZ42" s="194"/>
      <c r="RSA42" s="194"/>
      <c r="RSB42" s="194"/>
      <c r="RSC42" s="194"/>
      <c r="RSD42" s="194"/>
      <c r="RSE42" s="194"/>
      <c r="RSF42" s="194"/>
      <c r="RSG42" s="194"/>
      <c r="RSH42" s="194"/>
      <c r="RSI42" s="194"/>
      <c r="RSJ42" s="194"/>
      <c r="RSK42" s="194"/>
      <c r="RSL42" s="194"/>
      <c r="RSM42" s="194"/>
      <c r="RSN42" s="194"/>
      <c r="RSO42" s="194"/>
      <c r="RSP42" s="194"/>
      <c r="RSQ42" s="194"/>
      <c r="RSR42" s="194"/>
      <c r="RSS42" s="194"/>
      <c r="RST42" s="194"/>
      <c r="RSU42" s="194"/>
      <c r="RSV42" s="194"/>
      <c r="RSW42" s="194"/>
      <c r="RSX42" s="194"/>
      <c r="RSY42" s="194"/>
      <c r="RSZ42" s="194"/>
      <c r="RTA42" s="194"/>
      <c r="RTB42" s="194"/>
      <c r="RTC42" s="194"/>
      <c r="RTD42" s="194"/>
      <c r="RTE42" s="194"/>
      <c r="RTF42" s="194"/>
      <c r="RTG42" s="194"/>
      <c r="RTH42" s="194"/>
      <c r="RTI42" s="194"/>
      <c r="RTJ42" s="194"/>
      <c r="RTK42" s="194"/>
      <c r="RTL42" s="194"/>
      <c r="RTM42" s="194"/>
      <c r="RTN42" s="194"/>
      <c r="RTO42" s="194"/>
      <c r="RTP42" s="194"/>
      <c r="RTQ42" s="194"/>
      <c r="RTR42" s="194"/>
      <c r="RTS42" s="194"/>
      <c r="RTT42" s="194"/>
      <c r="RTU42" s="194"/>
      <c r="RTV42" s="194"/>
      <c r="RTW42" s="194"/>
      <c r="RTX42" s="194"/>
      <c r="RTY42" s="194"/>
      <c r="RTZ42" s="194"/>
      <c r="RUA42" s="194"/>
      <c r="RUB42" s="194"/>
      <c r="RUC42" s="194"/>
      <c r="RUD42" s="194"/>
      <c r="RUE42" s="194"/>
      <c r="RUF42" s="194"/>
      <c r="RUG42" s="194"/>
      <c r="RUH42" s="194"/>
      <c r="RUI42" s="194"/>
      <c r="RUJ42" s="194"/>
      <c r="RUK42" s="194"/>
      <c r="RUL42" s="194"/>
      <c r="RUM42" s="194"/>
      <c r="RUN42" s="194"/>
      <c r="RUO42" s="194"/>
      <c r="RUP42" s="194"/>
      <c r="RUQ42" s="194"/>
      <c r="RUR42" s="194"/>
      <c r="RUS42" s="194"/>
      <c r="RUT42" s="194"/>
      <c r="RUU42" s="194"/>
      <c r="RUV42" s="194"/>
      <c r="RUW42" s="194"/>
      <c r="RUX42" s="194"/>
      <c r="RUY42" s="194"/>
      <c r="RUZ42" s="194"/>
      <c r="RVA42" s="194"/>
      <c r="RVB42" s="194"/>
      <c r="RVC42" s="194"/>
      <c r="RVD42" s="194"/>
      <c r="RVE42" s="194"/>
      <c r="RVF42" s="194"/>
      <c r="RVG42" s="194"/>
      <c r="RVH42" s="194"/>
      <c r="RVI42" s="194"/>
      <c r="RVJ42" s="194"/>
      <c r="RVK42" s="194"/>
      <c r="RVL42" s="194"/>
      <c r="RVM42" s="194"/>
      <c r="RVN42" s="194"/>
      <c r="RVO42" s="194"/>
      <c r="RVP42" s="194"/>
      <c r="RVQ42" s="194"/>
      <c r="RVR42" s="194"/>
      <c r="RVS42" s="194"/>
      <c r="RVT42" s="194"/>
      <c r="RVU42" s="194"/>
      <c r="RVV42" s="194"/>
      <c r="RVW42" s="194"/>
      <c r="RVX42" s="194"/>
      <c r="RVY42" s="194"/>
      <c r="RVZ42" s="194"/>
      <c r="RWA42" s="194"/>
      <c r="RWB42" s="194"/>
      <c r="RWC42" s="194"/>
      <c r="RWD42" s="194"/>
      <c r="RWE42" s="194"/>
      <c r="RWF42" s="194"/>
      <c r="RWG42" s="194"/>
      <c r="RWH42" s="194"/>
      <c r="RWI42" s="194"/>
      <c r="RWJ42" s="194"/>
      <c r="RWK42" s="194"/>
      <c r="RWL42" s="194"/>
      <c r="RWM42" s="194"/>
      <c r="RWN42" s="194"/>
      <c r="RWO42" s="194"/>
      <c r="RWP42" s="194"/>
      <c r="RWQ42" s="194"/>
      <c r="RWR42" s="194"/>
      <c r="RWS42" s="194"/>
      <c r="RWT42" s="194"/>
      <c r="RWU42" s="194"/>
      <c r="RWV42" s="194"/>
      <c r="RWW42" s="194"/>
      <c r="RWX42" s="194"/>
      <c r="RWY42" s="194"/>
      <c r="RWZ42" s="194"/>
      <c r="RXA42" s="194"/>
      <c r="RXB42" s="194"/>
      <c r="RXC42" s="194"/>
      <c r="RXD42" s="194"/>
      <c r="RXE42" s="194"/>
      <c r="RXF42" s="194"/>
      <c r="RXG42" s="194"/>
      <c r="RXH42" s="194"/>
      <c r="RXI42" s="194"/>
      <c r="RXJ42" s="194"/>
      <c r="RXK42" s="194"/>
      <c r="RXL42" s="194"/>
      <c r="RXM42" s="194"/>
      <c r="RXN42" s="194"/>
      <c r="RXO42" s="194"/>
      <c r="RXP42" s="194"/>
      <c r="RXQ42" s="194"/>
      <c r="RXR42" s="194"/>
      <c r="RXS42" s="194"/>
      <c r="RXT42" s="194"/>
      <c r="RXU42" s="194"/>
      <c r="RXV42" s="194"/>
      <c r="RXW42" s="194"/>
      <c r="RXX42" s="194"/>
      <c r="RXY42" s="194"/>
      <c r="RXZ42" s="194"/>
      <c r="RYA42" s="194"/>
      <c r="RYB42" s="194"/>
      <c r="RYC42" s="194"/>
      <c r="RYD42" s="194"/>
      <c r="RYE42" s="194"/>
      <c r="RYF42" s="194"/>
      <c r="RYG42" s="194"/>
      <c r="RYH42" s="194"/>
      <c r="RYI42" s="194"/>
      <c r="RYJ42" s="194"/>
      <c r="RYK42" s="194"/>
      <c r="RYL42" s="194"/>
      <c r="RYM42" s="194"/>
      <c r="RYN42" s="194"/>
      <c r="RYO42" s="194"/>
      <c r="RYP42" s="194"/>
      <c r="RYQ42" s="194"/>
      <c r="RYR42" s="194"/>
      <c r="RYS42" s="194"/>
      <c r="RYT42" s="194"/>
      <c r="RYU42" s="194"/>
      <c r="RYV42" s="194"/>
      <c r="RYW42" s="194"/>
      <c r="RYX42" s="194"/>
      <c r="RYY42" s="194"/>
      <c r="RYZ42" s="194"/>
      <c r="RZA42" s="194"/>
      <c r="RZB42" s="194"/>
      <c r="RZC42" s="194"/>
      <c r="RZD42" s="194"/>
      <c r="RZE42" s="194"/>
      <c r="RZF42" s="194"/>
      <c r="RZG42" s="194"/>
      <c r="RZH42" s="194"/>
      <c r="RZI42" s="194"/>
      <c r="RZJ42" s="194"/>
      <c r="RZK42" s="194"/>
      <c r="RZL42" s="194"/>
      <c r="RZM42" s="194"/>
      <c r="RZN42" s="194"/>
      <c r="RZO42" s="194"/>
      <c r="RZP42" s="194"/>
      <c r="RZQ42" s="194"/>
      <c r="RZR42" s="194"/>
      <c r="RZS42" s="194"/>
      <c r="RZT42" s="194"/>
      <c r="RZU42" s="194"/>
      <c r="RZV42" s="194"/>
      <c r="RZW42" s="194"/>
      <c r="RZX42" s="194"/>
      <c r="RZY42" s="194"/>
      <c r="RZZ42" s="194"/>
      <c r="SAA42" s="194"/>
      <c r="SAB42" s="194"/>
      <c r="SAC42" s="194"/>
      <c r="SAD42" s="194"/>
      <c r="SAE42" s="194"/>
      <c r="SAF42" s="194"/>
      <c r="SAG42" s="194"/>
      <c r="SAH42" s="194"/>
      <c r="SAI42" s="194"/>
      <c r="SAJ42" s="194"/>
      <c r="SAK42" s="194"/>
      <c r="SAL42" s="194"/>
      <c r="SAM42" s="194"/>
      <c r="SAN42" s="194"/>
      <c r="SAO42" s="194"/>
      <c r="SAP42" s="194"/>
      <c r="SAQ42" s="194"/>
      <c r="SAR42" s="194"/>
      <c r="SAS42" s="194"/>
      <c r="SAT42" s="194"/>
      <c r="SAU42" s="194"/>
      <c r="SAV42" s="194"/>
      <c r="SAW42" s="194"/>
      <c r="SAX42" s="194"/>
      <c r="SAY42" s="194"/>
      <c r="SAZ42" s="194"/>
      <c r="SBA42" s="194"/>
      <c r="SBB42" s="194"/>
      <c r="SBC42" s="194"/>
      <c r="SBD42" s="194"/>
      <c r="SBE42" s="194"/>
      <c r="SBF42" s="194"/>
      <c r="SBG42" s="194"/>
      <c r="SBH42" s="194"/>
      <c r="SBI42" s="194"/>
      <c r="SBJ42" s="194"/>
      <c r="SBK42" s="194"/>
      <c r="SBL42" s="194"/>
      <c r="SBM42" s="194"/>
      <c r="SBN42" s="194"/>
      <c r="SBO42" s="194"/>
      <c r="SBP42" s="194"/>
      <c r="SBQ42" s="194"/>
      <c r="SBR42" s="194"/>
      <c r="SBS42" s="194"/>
      <c r="SBT42" s="194"/>
      <c r="SBU42" s="194"/>
      <c r="SBV42" s="194"/>
      <c r="SBW42" s="194"/>
      <c r="SBX42" s="194"/>
      <c r="SBY42" s="194"/>
      <c r="SBZ42" s="194"/>
      <c r="SCA42" s="194"/>
      <c r="SCB42" s="194"/>
      <c r="SCC42" s="194"/>
      <c r="SCD42" s="194"/>
      <c r="SCE42" s="194"/>
      <c r="SCF42" s="194"/>
      <c r="SCG42" s="194"/>
      <c r="SCH42" s="194"/>
      <c r="SCI42" s="194"/>
      <c r="SCJ42" s="194"/>
      <c r="SCK42" s="194"/>
      <c r="SCL42" s="194"/>
      <c r="SCM42" s="194"/>
      <c r="SCN42" s="194"/>
      <c r="SCO42" s="194"/>
      <c r="SCP42" s="194"/>
      <c r="SCQ42" s="194"/>
      <c r="SCR42" s="194"/>
      <c r="SCS42" s="194"/>
      <c r="SCT42" s="194"/>
      <c r="SCU42" s="194"/>
      <c r="SCV42" s="194"/>
      <c r="SCW42" s="194"/>
      <c r="SCX42" s="194"/>
      <c r="SCY42" s="194"/>
      <c r="SCZ42" s="194"/>
      <c r="SDA42" s="194"/>
      <c r="SDB42" s="194"/>
      <c r="SDC42" s="194"/>
      <c r="SDD42" s="194"/>
      <c r="SDE42" s="194"/>
      <c r="SDF42" s="194"/>
      <c r="SDG42" s="194"/>
      <c r="SDH42" s="194"/>
      <c r="SDI42" s="194"/>
      <c r="SDJ42" s="194"/>
      <c r="SDK42" s="194"/>
      <c r="SDL42" s="194"/>
      <c r="SDM42" s="194"/>
      <c r="SDN42" s="194"/>
      <c r="SDO42" s="194"/>
      <c r="SDP42" s="194"/>
      <c r="SDQ42" s="194"/>
      <c r="SDR42" s="194"/>
      <c r="SDS42" s="194"/>
      <c r="SDT42" s="194"/>
      <c r="SDU42" s="194"/>
      <c r="SDV42" s="194"/>
      <c r="SDW42" s="194"/>
      <c r="SDX42" s="194"/>
      <c r="SDY42" s="194"/>
      <c r="SDZ42" s="194"/>
      <c r="SEA42" s="194"/>
      <c r="SEB42" s="194"/>
      <c r="SEC42" s="194"/>
      <c r="SED42" s="194"/>
      <c r="SEE42" s="194"/>
      <c r="SEF42" s="194"/>
      <c r="SEG42" s="194"/>
      <c r="SEH42" s="194"/>
      <c r="SEI42" s="194"/>
      <c r="SEJ42" s="194"/>
      <c r="SEK42" s="194"/>
      <c r="SEL42" s="194"/>
      <c r="SEM42" s="194"/>
      <c r="SEN42" s="194"/>
      <c r="SEO42" s="194"/>
      <c r="SEP42" s="194"/>
      <c r="SEQ42" s="194"/>
      <c r="SER42" s="194"/>
      <c r="SES42" s="194"/>
      <c r="SET42" s="194"/>
      <c r="SEU42" s="194"/>
      <c r="SEV42" s="194"/>
      <c r="SEW42" s="194"/>
      <c r="SEX42" s="194"/>
      <c r="SEY42" s="194"/>
      <c r="SEZ42" s="194"/>
      <c r="SFA42" s="194"/>
      <c r="SFB42" s="194"/>
      <c r="SFC42" s="194"/>
      <c r="SFD42" s="194"/>
      <c r="SFE42" s="194"/>
      <c r="SFF42" s="194"/>
      <c r="SFG42" s="194"/>
      <c r="SFH42" s="194"/>
      <c r="SFI42" s="194"/>
      <c r="SFJ42" s="194"/>
      <c r="SFK42" s="194"/>
      <c r="SFL42" s="194"/>
      <c r="SFM42" s="194"/>
      <c r="SFN42" s="194"/>
      <c r="SFO42" s="194"/>
      <c r="SFP42" s="194"/>
      <c r="SFQ42" s="194"/>
      <c r="SFR42" s="194"/>
      <c r="SFS42" s="194"/>
      <c r="SFT42" s="194"/>
      <c r="SFU42" s="194"/>
      <c r="SFV42" s="194"/>
      <c r="SFW42" s="194"/>
      <c r="SFX42" s="194"/>
      <c r="SFY42" s="194"/>
      <c r="SFZ42" s="194"/>
      <c r="SGA42" s="194"/>
      <c r="SGB42" s="194"/>
      <c r="SGC42" s="194"/>
      <c r="SGD42" s="194"/>
      <c r="SGE42" s="194"/>
      <c r="SGF42" s="194"/>
      <c r="SGG42" s="194"/>
      <c r="SGH42" s="194"/>
      <c r="SGI42" s="194"/>
      <c r="SGJ42" s="194"/>
      <c r="SGK42" s="194"/>
      <c r="SGL42" s="194"/>
      <c r="SGM42" s="194"/>
      <c r="SGN42" s="194"/>
      <c r="SGO42" s="194"/>
      <c r="SGP42" s="194"/>
      <c r="SGQ42" s="194"/>
      <c r="SGR42" s="194"/>
      <c r="SGS42" s="194"/>
      <c r="SGT42" s="194"/>
      <c r="SGU42" s="194"/>
      <c r="SGV42" s="194"/>
      <c r="SGW42" s="194"/>
      <c r="SGX42" s="194"/>
      <c r="SGY42" s="194"/>
      <c r="SGZ42" s="194"/>
      <c r="SHA42" s="194"/>
      <c r="SHB42" s="194"/>
      <c r="SHC42" s="194"/>
      <c r="SHD42" s="194"/>
      <c r="SHE42" s="194"/>
      <c r="SHF42" s="194"/>
      <c r="SHG42" s="194"/>
      <c r="SHH42" s="194"/>
      <c r="SHI42" s="194"/>
      <c r="SHJ42" s="194"/>
      <c r="SHK42" s="194"/>
      <c r="SHL42" s="194"/>
      <c r="SHM42" s="194"/>
      <c r="SHN42" s="194"/>
      <c r="SHO42" s="194"/>
      <c r="SHP42" s="194"/>
      <c r="SHQ42" s="194"/>
      <c r="SHR42" s="194"/>
      <c r="SHS42" s="194"/>
      <c r="SHT42" s="194"/>
      <c r="SHU42" s="194"/>
      <c r="SHV42" s="194"/>
      <c r="SHW42" s="194"/>
      <c r="SHX42" s="194"/>
      <c r="SHY42" s="194"/>
      <c r="SHZ42" s="194"/>
      <c r="SIA42" s="194"/>
      <c r="SIB42" s="194"/>
      <c r="SIC42" s="194"/>
      <c r="SID42" s="194"/>
      <c r="SIE42" s="194"/>
      <c r="SIF42" s="194"/>
      <c r="SIG42" s="194"/>
      <c r="SIH42" s="194"/>
      <c r="SII42" s="194"/>
      <c r="SIJ42" s="194"/>
      <c r="SIK42" s="194"/>
      <c r="SIL42" s="194"/>
      <c r="SIM42" s="194"/>
      <c r="SIN42" s="194"/>
      <c r="SIO42" s="194"/>
      <c r="SIP42" s="194"/>
      <c r="SIQ42" s="194"/>
      <c r="SIR42" s="194"/>
      <c r="SIS42" s="194"/>
      <c r="SIT42" s="194"/>
      <c r="SIU42" s="194"/>
      <c r="SIV42" s="194"/>
      <c r="SIW42" s="194"/>
      <c r="SIX42" s="194"/>
      <c r="SIY42" s="194"/>
      <c r="SIZ42" s="194"/>
      <c r="SJA42" s="194"/>
      <c r="SJB42" s="194"/>
      <c r="SJC42" s="194"/>
      <c r="SJD42" s="194"/>
      <c r="SJE42" s="194"/>
      <c r="SJF42" s="194"/>
      <c r="SJG42" s="194"/>
      <c r="SJH42" s="194"/>
      <c r="SJI42" s="194"/>
      <c r="SJJ42" s="194"/>
      <c r="SJK42" s="194"/>
      <c r="SJL42" s="194"/>
      <c r="SJM42" s="194"/>
      <c r="SJN42" s="194"/>
      <c r="SJO42" s="194"/>
      <c r="SJP42" s="194"/>
      <c r="SJQ42" s="194"/>
      <c r="SJR42" s="194"/>
      <c r="SJS42" s="194"/>
      <c r="SJT42" s="194"/>
      <c r="SJU42" s="194"/>
      <c r="SJV42" s="194"/>
      <c r="SJW42" s="194"/>
      <c r="SJX42" s="194"/>
      <c r="SJY42" s="194"/>
      <c r="SJZ42" s="194"/>
      <c r="SKA42" s="194"/>
      <c r="SKB42" s="194"/>
      <c r="SKC42" s="194"/>
      <c r="SKD42" s="194"/>
      <c r="SKE42" s="194"/>
      <c r="SKF42" s="194"/>
      <c r="SKG42" s="194"/>
      <c r="SKH42" s="194"/>
      <c r="SKI42" s="194"/>
      <c r="SKJ42" s="194"/>
      <c r="SKK42" s="194"/>
      <c r="SKL42" s="194"/>
      <c r="SKM42" s="194"/>
      <c r="SKN42" s="194"/>
      <c r="SKO42" s="194"/>
      <c r="SKP42" s="194"/>
      <c r="SKQ42" s="194"/>
      <c r="SKR42" s="194"/>
      <c r="SKS42" s="194"/>
      <c r="SKT42" s="194"/>
      <c r="SKU42" s="194"/>
      <c r="SKV42" s="194"/>
      <c r="SKW42" s="194"/>
      <c r="SKX42" s="194"/>
      <c r="SKY42" s="194"/>
      <c r="SKZ42" s="194"/>
      <c r="SLA42" s="194"/>
      <c r="SLB42" s="194"/>
      <c r="SLC42" s="194"/>
      <c r="SLD42" s="194"/>
      <c r="SLE42" s="194"/>
      <c r="SLF42" s="194"/>
      <c r="SLG42" s="194"/>
      <c r="SLH42" s="194"/>
      <c r="SLI42" s="194"/>
      <c r="SLJ42" s="194"/>
      <c r="SLK42" s="194"/>
      <c r="SLL42" s="194"/>
      <c r="SLM42" s="194"/>
      <c r="SLN42" s="194"/>
      <c r="SLO42" s="194"/>
      <c r="SLP42" s="194"/>
      <c r="SLQ42" s="194"/>
      <c r="SLR42" s="194"/>
      <c r="SLS42" s="194"/>
      <c r="SLT42" s="194"/>
      <c r="SLU42" s="194"/>
      <c r="SLV42" s="194"/>
      <c r="SLW42" s="194"/>
      <c r="SLX42" s="194"/>
      <c r="SLY42" s="194"/>
      <c r="SLZ42" s="194"/>
      <c r="SMA42" s="194"/>
      <c r="SMB42" s="194"/>
      <c r="SMC42" s="194"/>
      <c r="SMD42" s="194"/>
      <c r="SME42" s="194"/>
      <c r="SMF42" s="194"/>
      <c r="SMG42" s="194"/>
      <c r="SMH42" s="194"/>
      <c r="SMI42" s="194"/>
      <c r="SMJ42" s="194"/>
      <c r="SMK42" s="194"/>
      <c r="SML42" s="194"/>
      <c r="SMM42" s="194"/>
      <c r="SMN42" s="194"/>
      <c r="SMO42" s="194"/>
      <c r="SMP42" s="194"/>
      <c r="SMQ42" s="194"/>
      <c r="SMR42" s="194"/>
      <c r="SMS42" s="194"/>
      <c r="SMT42" s="194"/>
      <c r="SMU42" s="194"/>
      <c r="SMV42" s="194"/>
      <c r="SMW42" s="194"/>
      <c r="SMX42" s="194"/>
      <c r="SMY42" s="194"/>
      <c r="SMZ42" s="194"/>
      <c r="SNA42" s="194"/>
      <c r="SNB42" s="194"/>
      <c r="SNC42" s="194"/>
      <c r="SND42" s="194"/>
      <c r="SNE42" s="194"/>
      <c r="SNF42" s="194"/>
      <c r="SNG42" s="194"/>
      <c r="SNH42" s="194"/>
      <c r="SNI42" s="194"/>
      <c r="SNJ42" s="194"/>
      <c r="SNK42" s="194"/>
      <c r="SNL42" s="194"/>
      <c r="SNM42" s="194"/>
      <c r="SNN42" s="194"/>
      <c r="SNO42" s="194"/>
      <c r="SNP42" s="194"/>
      <c r="SNQ42" s="194"/>
      <c r="SNR42" s="194"/>
      <c r="SNS42" s="194"/>
      <c r="SNT42" s="194"/>
      <c r="SNU42" s="194"/>
      <c r="SNV42" s="194"/>
      <c r="SNW42" s="194"/>
      <c r="SNX42" s="194"/>
      <c r="SNY42" s="194"/>
      <c r="SNZ42" s="194"/>
      <c r="SOA42" s="194"/>
      <c r="SOB42" s="194"/>
      <c r="SOC42" s="194"/>
      <c r="SOD42" s="194"/>
      <c r="SOE42" s="194"/>
      <c r="SOF42" s="194"/>
      <c r="SOG42" s="194"/>
      <c r="SOH42" s="194"/>
      <c r="SOI42" s="194"/>
      <c r="SOJ42" s="194"/>
      <c r="SOK42" s="194"/>
      <c r="SOL42" s="194"/>
      <c r="SOM42" s="194"/>
      <c r="SON42" s="194"/>
      <c r="SOO42" s="194"/>
      <c r="SOP42" s="194"/>
      <c r="SOQ42" s="194"/>
      <c r="SOR42" s="194"/>
      <c r="SOS42" s="194"/>
      <c r="SOT42" s="194"/>
      <c r="SOU42" s="194"/>
      <c r="SOV42" s="194"/>
      <c r="SOW42" s="194"/>
      <c r="SOX42" s="194"/>
      <c r="SOY42" s="194"/>
      <c r="SOZ42" s="194"/>
      <c r="SPA42" s="194"/>
      <c r="SPB42" s="194"/>
      <c r="SPC42" s="194"/>
      <c r="SPD42" s="194"/>
      <c r="SPE42" s="194"/>
      <c r="SPF42" s="194"/>
      <c r="SPG42" s="194"/>
      <c r="SPH42" s="194"/>
      <c r="SPI42" s="194"/>
      <c r="SPJ42" s="194"/>
      <c r="SPK42" s="194"/>
      <c r="SPL42" s="194"/>
      <c r="SPM42" s="194"/>
      <c r="SPN42" s="194"/>
      <c r="SPO42" s="194"/>
      <c r="SPP42" s="194"/>
      <c r="SPQ42" s="194"/>
      <c r="SPR42" s="194"/>
      <c r="SPS42" s="194"/>
      <c r="SPT42" s="194"/>
      <c r="SPU42" s="194"/>
      <c r="SPV42" s="194"/>
      <c r="SPW42" s="194"/>
      <c r="SPX42" s="194"/>
      <c r="SPY42" s="194"/>
      <c r="SPZ42" s="194"/>
      <c r="SQA42" s="194"/>
      <c r="SQB42" s="194"/>
      <c r="SQC42" s="194"/>
      <c r="SQD42" s="194"/>
      <c r="SQE42" s="194"/>
      <c r="SQF42" s="194"/>
      <c r="SQG42" s="194"/>
      <c r="SQH42" s="194"/>
      <c r="SQI42" s="194"/>
      <c r="SQJ42" s="194"/>
      <c r="SQK42" s="194"/>
      <c r="SQL42" s="194"/>
      <c r="SQM42" s="194"/>
      <c r="SQN42" s="194"/>
      <c r="SQO42" s="194"/>
      <c r="SQP42" s="194"/>
      <c r="SQQ42" s="194"/>
      <c r="SQR42" s="194"/>
      <c r="SQS42" s="194"/>
      <c r="SQT42" s="194"/>
      <c r="SQU42" s="194"/>
      <c r="SQV42" s="194"/>
      <c r="SQW42" s="194"/>
      <c r="SQX42" s="194"/>
      <c r="SQY42" s="194"/>
      <c r="SQZ42" s="194"/>
      <c r="SRA42" s="194"/>
      <c r="SRB42" s="194"/>
      <c r="SRC42" s="194"/>
      <c r="SRD42" s="194"/>
      <c r="SRE42" s="194"/>
      <c r="SRF42" s="194"/>
      <c r="SRG42" s="194"/>
      <c r="SRH42" s="194"/>
      <c r="SRI42" s="194"/>
      <c r="SRJ42" s="194"/>
      <c r="SRK42" s="194"/>
      <c r="SRL42" s="194"/>
      <c r="SRM42" s="194"/>
      <c r="SRN42" s="194"/>
      <c r="SRO42" s="194"/>
      <c r="SRP42" s="194"/>
      <c r="SRQ42" s="194"/>
      <c r="SRR42" s="194"/>
      <c r="SRS42" s="194"/>
      <c r="SRT42" s="194"/>
      <c r="SRU42" s="194"/>
      <c r="SRV42" s="194"/>
      <c r="SRW42" s="194"/>
      <c r="SRX42" s="194"/>
      <c r="SRY42" s="194"/>
      <c r="SRZ42" s="194"/>
      <c r="SSA42" s="194"/>
      <c r="SSB42" s="194"/>
      <c r="SSC42" s="194"/>
      <c r="SSD42" s="194"/>
      <c r="SSE42" s="194"/>
      <c r="SSF42" s="194"/>
      <c r="SSG42" s="194"/>
      <c r="SSH42" s="194"/>
      <c r="SSI42" s="194"/>
      <c r="SSJ42" s="194"/>
      <c r="SSK42" s="194"/>
      <c r="SSL42" s="194"/>
      <c r="SSM42" s="194"/>
      <c r="SSN42" s="194"/>
      <c r="SSO42" s="194"/>
      <c r="SSP42" s="194"/>
      <c r="SSQ42" s="194"/>
      <c r="SSR42" s="194"/>
      <c r="SSS42" s="194"/>
      <c r="SST42" s="194"/>
      <c r="SSU42" s="194"/>
      <c r="SSV42" s="194"/>
      <c r="SSW42" s="194"/>
      <c r="SSX42" s="194"/>
      <c r="SSY42" s="194"/>
      <c r="SSZ42" s="194"/>
      <c r="STA42" s="194"/>
      <c r="STB42" s="194"/>
      <c r="STC42" s="194"/>
      <c r="STD42" s="194"/>
      <c r="STE42" s="194"/>
      <c r="STF42" s="194"/>
      <c r="STG42" s="194"/>
      <c r="STH42" s="194"/>
      <c r="STI42" s="194"/>
      <c r="STJ42" s="194"/>
      <c r="STK42" s="194"/>
      <c r="STL42" s="194"/>
      <c r="STM42" s="194"/>
      <c r="STN42" s="194"/>
      <c r="STO42" s="194"/>
      <c r="STP42" s="194"/>
      <c r="STQ42" s="194"/>
      <c r="STR42" s="194"/>
      <c r="STS42" s="194"/>
      <c r="STT42" s="194"/>
      <c r="STU42" s="194"/>
      <c r="STV42" s="194"/>
      <c r="STW42" s="194"/>
      <c r="STX42" s="194"/>
      <c r="STY42" s="194"/>
      <c r="STZ42" s="194"/>
      <c r="SUA42" s="194"/>
      <c r="SUB42" s="194"/>
      <c r="SUC42" s="194"/>
      <c r="SUD42" s="194"/>
      <c r="SUE42" s="194"/>
      <c r="SUF42" s="194"/>
      <c r="SUG42" s="194"/>
      <c r="SUH42" s="194"/>
      <c r="SUI42" s="194"/>
      <c r="SUJ42" s="194"/>
      <c r="SUK42" s="194"/>
      <c r="SUL42" s="194"/>
      <c r="SUM42" s="194"/>
      <c r="SUN42" s="194"/>
      <c r="SUO42" s="194"/>
      <c r="SUP42" s="194"/>
      <c r="SUQ42" s="194"/>
      <c r="SUR42" s="194"/>
      <c r="SUS42" s="194"/>
      <c r="SUT42" s="194"/>
      <c r="SUU42" s="194"/>
      <c r="SUV42" s="194"/>
      <c r="SUW42" s="194"/>
      <c r="SUX42" s="194"/>
      <c r="SUY42" s="194"/>
      <c r="SUZ42" s="194"/>
      <c r="SVA42" s="194"/>
      <c r="SVB42" s="194"/>
      <c r="SVC42" s="194"/>
      <c r="SVD42" s="194"/>
      <c r="SVE42" s="194"/>
      <c r="SVF42" s="194"/>
      <c r="SVG42" s="194"/>
      <c r="SVH42" s="194"/>
      <c r="SVI42" s="194"/>
      <c r="SVJ42" s="194"/>
      <c r="SVK42" s="194"/>
      <c r="SVL42" s="194"/>
      <c r="SVM42" s="194"/>
      <c r="SVN42" s="194"/>
      <c r="SVO42" s="194"/>
      <c r="SVP42" s="194"/>
      <c r="SVQ42" s="194"/>
      <c r="SVR42" s="194"/>
      <c r="SVS42" s="194"/>
      <c r="SVT42" s="194"/>
      <c r="SVU42" s="194"/>
      <c r="SVV42" s="194"/>
      <c r="SVW42" s="194"/>
      <c r="SVX42" s="194"/>
      <c r="SVY42" s="194"/>
      <c r="SVZ42" s="194"/>
      <c r="SWA42" s="194"/>
      <c r="SWB42" s="194"/>
      <c r="SWC42" s="194"/>
      <c r="SWD42" s="194"/>
      <c r="SWE42" s="194"/>
      <c r="SWF42" s="194"/>
      <c r="SWG42" s="194"/>
      <c r="SWH42" s="194"/>
      <c r="SWI42" s="194"/>
      <c r="SWJ42" s="194"/>
      <c r="SWK42" s="194"/>
      <c r="SWL42" s="194"/>
      <c r="SWM42" s="194"/>
      <c r="SWN42" s="194"/>
      <c r="SWO42" s="194"/>
      <c r="SWP42" s="194"/>
      <c r="SWQ42" s="194"/>
      <c r="SWR42" s="194"/>
      <c r="SWS42" s="194"/>
      <c r="SWT42" s="194"/>
      <c r="SWU42" s="194"/>
      <c r="SWV42" s="194"/>
      <c r="SWW42" s="194"/>
      <c r="SWX42" s="194"/>
      <c r="SWY42" s="194"/>
      <c r="SWZ42" s="194"/>
      <c r="SXA42" s="194"/>
      <c r="SXB42" s="194"/>
      <c r="SXC42" s="194"/>
      <c r="SXD42" s="194"/>
      <c r="SXE42" s="194"/>
      <c r="SXF42" s="194"/>
      <c r="SXG42" s="194"/>
      <c r="SXH42" s="194"/>
      <c r="SXI42" s="194"/>
      <c r="SXJ42" s="194"/>
      <c r="SXK42" s="194"/>
      <c r="SXL42" s="194"/>
      <c r="SXM42" s="194"/>
      <c r="SXN42" s="194"/>
      <c r="SXO42" s="194"/>
      <c r="SXP42" s="194"/>
      <c r="SXQ42" s="194"/>
      <c r="SXR42" s="194"/>
      <c r="SXS42" s="194"/>
      <c r="SXT42" s="194"/>
      <c r="SXU42" s="194"/>
      <c r="SXV42" s="194"/>
      <c r="SXW42" s="194"/>
      <c r="SXX42" s="194"/>
      <c r="SXY42" s="194"/>
      <c r="SXZ42" s="194"/>
      <c r="SYA42" s="194"/>
      <c r="SYB42" s="194"/>
      <c r="SYC42" s="194"/>
      <c r="SYD42" s="194"/>
      <c r="SYE42" s="194"/>
      <c r="SYF42" s="194"/>
      <c r="SYG42" s="194"/>
      <c r="SYH42" s="194"/>
      <c r="SYI42" s="194"/>
      <c r="SYJ42" s="194"/>
      <c r="SYK42" s="194"/>
      <c r="SYL42" s="194"/>
      <c r="SYM42" s="194"/>
      <c r="SYN42" s="194"/>
      <c r="SYO42" s="194"/>
      <c r="SYP42" s="194"/>
      <c r="SYQ42" s="194"/>
      <c r="SYR42" s="194"/>
      <c r="SYS42" s="194"/>
      <c r="SYT42" s="194"/>
      <c r="SYU42" s="194"/>
      <c r="SYV42" s="194"/>
      <c r="SYW42" s="194"/>
      <c r="SYX42" s="194"/>
      <c r="SYY42" s="194"/>
      <c r="SYZ42" s="194"/>
      <c r="SZA42" s="194"/>
      <c r="SZB42" s="194"/>
      <c r="SZC42" s="194"/>
      <c r="SZD42" s="194"/>
      <c r="SZE42" s="194"/>
      <c r="SZF42" s="194"/>
      <c r="SZG42" s="194"/>
      <c r="SZH42" s="194"/>
      <c r="SZI42" s="194"/>
      <c r="SZJ42" s="194"/>
      <c r="SZK42" s="194"/>
      <c r="SZL42" s="194"/>
      <c r="SZM42" s="194"/>
      <c r="SZN42" s="194"/>
      <c r="SZO42" s="194"/>
      <c r="SZP42" s="194"/>
      <c r="SZQ42" s="194"/>
      <c r="SZR42" s="194"/>
      <c r="SZS42" s="194"/>
      <c r="SZT42" s="194"/>
      <c r="SZU42" s="194"/>
      <c r="SZV42" s="194"/>
      <c r="SZW42" s="194"/>
      <c r="SZX42" s="194"/>
      <c r="SZY42" s="194"/>
      <c r="SZZ42" s="194"/>
      <c r="TAA42" s="194"/>
      <c r="TAB42" s="194"/>
      <c r="TAC42" s="194"/>
      <c r="TAD42" s="194"/>
      <c r="TAE42" s="194"/>
      <c r="TAF42" s="194"/>
      <c r="TAG42" s="194"/>
      <c r="TAH42" s="194"/>
      <c r="TAI42" s="194"/>
      <c r="TAJ42" s="194"/>
      <c r="TAK42" s="194"/>
      <c r="TAL42" s="194"/>
      <c r="TAM42" s="194"/>
      <c r="TAN42" s="194"/>
      <c r="TAO42" s="194"/>
      <c r="TAP42" s="194"/>
      <c r="TAQ42" s="194"/>
      <c r="TAR42" s="194"/>
      <c r="TAS42" s="194"/>
      <c r="TAT42" s="194"/>
      <c r="TAU42" s="194"/>
      <c r="TAV42" s="194"/>
      <c r="TAW42" s="194"/>
      <c r="TAX42" s="194"/>
      <c r="TAY42" s="194"/>
      <c r="TAZ42" s="194"/>
      <c r="TBA42" s="194"/>
      <c r="TBB42" s="194"/>
      <c r="TBC42" s="194"/>
      <c r="TBD42" s="194"/>
      <c r="TBE42" s="194"/>
      <c r="TBF42" s="194"/>
      <c r="TBG42" s="194"/>
      <c r="TBH42" s="194"/>
      <c r="TBI42" s="194"/>
      <c r="TBJ42" s="194"/>
      <c r="TBK42" s="194"/>
      <c r="TBL42" s="194"/>
      <c r="TBM42" s="194"/>
      <c r="TBN42" s="194"/>
      <c r="TBO42" s="194"/>
      <c r="TBP42" s="194"/>
      <c r="TBQ42" s="194"/>
      <c r="TBR42" s="194"/>
      <c r="TBS42" s="194"/>
      <c r="TBT42" s="194"/>
      <c r="TBU42" s="194"/>
      <c r="TBV42" s="194"/>
      <c r="TBW42" s="194"/>
      <c r="TBX42" s="194"/>
      <c r="TBY42" s="194"/>
      <c r="TBZ42" s="194"/>
      <c r="TCA42" s="194"/>
      <c r="TCB42" s="194"/>
      <c r="TCC42" s="194"/>
      <c r="TCD42" s="194"/>
      <c r="TCE42" s="194"/>
      <c r="TCF42" s="194"/>
      <c r="TCG42" s="194"/>
      <c r="TCH42" s="194"/>
      <c r="TCI42" s="194"/>
      <c r="TCJ42" s="194"/>
      <c r="TCK42" s="194"/>
      <c r="TCL42" s="194"/>
      <c r="TCM42" s="194"/>
      <c r="TCN42" s="194"/>
      <c r="TCO42" s="194"/>
      <c r="TCP42" s="194"/>
      <c r="TCQ42" s="194"/>
      <c r="TCR42" s="194"/>
      <c r="TCS42" s="194"/>
      <c r="TCT42" s="194"/>
      <c r="TCU42" s="194"/>
      <c r="TCV42" s="194"/>
      <c r="TCW42" s="194"/>
      <c r="TCX42" s="194"/>
      <c r="TCY42" s="194"/>
      <c r="TCZ42" s="194"/>
      <c r="TDA42" s="194"/>
      <c r="TDB42" s="194"/>
      <c r="TDC42" s="194"/>
      <c r="TDD42" s="194"/>
      <c r="TDE42" s="194"/>
      <c r="TDF42" s="194"/>
      <c r="TDG42" s="194"/>
      <c r="TDH42" s="194"/>
      <c r="TDI42" s="194"/>
      <c r="TDJ42" s="194"/>
      <c r="TDK42" s="194"/>
      <c r="TDL42" s="194"/>
      <c r="TDM42" s="194"/>
      <c r="TDN42" s="194"/>
      <c r="TDO42" s="194"/>
      <c r="TDP42" s="194"/>
      <c r="TDQ42" s="194"/>
      <c r="TDR42" s="194"/>
      <c r="TDS42" s="194"/>
      <c r="TDT42" s="194"/>
      <c r="TDU42" s="194"/>
      <c r="TDV42" s="194"/>
      <c r="TDW42" s="194"/>
      <c r="TDX42" s="194"/>
      <c r="TDY42" s="194"/>
      <c r="TDZ42" s="194"/>
      <c r="TEA42" s="194"/>
      <c r="TEB42" s="194"/>
      <c r="TEC42" s="194"/>
      <c r="TED42" s="194"/>
      <c r="TEE42" s="194"/>
      <c r="TEF42" s="194"/>
      <c r="TEG42" s="194"/>
      <c r="TEH42" s="194"/>
      <c r="TEI42" s="194"/>
      <c r="TEJ42" s="194"/>
      <c r="TEK42" s="194"/>
      <c r="TEL42" s="194"/>
      <c r="TEM42" s="194"/>
      <c r="TEN42" s="194"/>
      <c r="TEO42" s="194"/>
      <c r="TEP42" s="194"/>
      <c r="TEQ42" s="194"/>
      <c r="TER42" s="194"/>
      <c r="TES42" s="194"/>
      <c r="TET42" s="194"/>
      <c r="TEU42" s="194"/>
      <c r="TEV42" s="194"/>
      <c r="TEW42" s="194"/>
      <c r="TEX42" s="194"/>
      <c r="TEY42" s="194"/>
      <c r="TEZ42" s="194"/>
      <c r="TFA42" s="194"/>
      <c r="TFB42" s="194"/>
      <c r="TFC42" s="194"/>
      <c r="TFD42" s="194"/>
      <c r="TFE42" s="194"/>
      <c r="TFF42" s="194"/>
      <c r="TFG42" s="194"/>
      <c r="TFH42" s="194"/>
      <c r="TFI42" s="194"/>
      <c r="TFJ42" s="194"/>
      <c r="TFK42" s="194"/>
      <c r="TFL42" s="194"/>
      <c r="TFM42" s="194"/>
      <c r="TFN42" s="194"/>
      <c r="TFO42" s="194"/>
      <c r="TFP42" s="194"/>
      <c r="TFQ42" s="194"/>
      <c r="TFR42" s="194"/>
      <c r="TFS42" s="194"/>
      <c r="TFT42" s="194"/>
      <c r="TFU42" s="194"/>
      <c r="TFV42" s="194"/>
      <c r="TFW42" s="194"/>
      <c r="TFX42" s="194"/>
      <c r="TFY42" s="194"/>
      <c r="TFZ42" s="194"/>
      <c r="TGA42" s="194"/>
      <c r="TGB42" s="194"/>
      <c r="TGC42" s="194"/>
      <c r="TGD42" s="194"/>
      <c r="TGE42" s="194"/>
      <c r="TGF42" s="194"/>
      <c r="TGG42" s="194"/>
      <c r="TGH42" s="194"/>
      <c r="TGI42" s="194"/>
      <c r="TGJ42" s="194"/>
      <c r="TGK42" s="194"/>
      <c r="TGL42" s="194"/>
      <c r="TGM42" s="194"/>
      <c r="TGN42" s="194"/>
      <c r="TGO42" s="194"/>
      <c r="TGP42" s="194"/>
      <c r="TGQ42" s="194"/>
      <c r="TGR42" s="194"/>
      <c r="TGS42" s="194"/>
      <c r="TGT42" s="194"/>
      <c r="TGU42" s="194"/>
      <c r="TGV42" s="194"/>
      <c r="TGW42" s="194"/>
      <c r="TGX42" s="194"/>
      <c r="TGY42" s="194"/>
      <c r="TGZ42" s="194"/>
      <c r="THA42" s="194"/>
      <c r="THB42" s="194"/>
      <c r="THC42" s="194"/>
      <c r="THD42" s="194"/>
      <c r="THE42" s="194"/>
      <c r="THF42" s="194"/>
      <c r="THG42" s="194"/>
      <c r="THH42" s="194"/>
      <c r="THI42" s="194"/>
      <c r="THJ42" s="194"/>
      <c r="THK42" s="194"/>
      <c r="THL42" s="194"/>
      <c r="THM42" s="194"/>
      <c r="THN42" s="194"/>
      <c r="THO42" s="194"/>
      <c r="THP42" s="194"/>
      <c r="THQ42" s="194"/>
      <c r="THR42" s="194"/>
      <c r="THS42" s="194"/>
      <c r="THT42" s="194"/>
      <c r="THU42" s="194"/>
      <c r="THV42" s="194"/>
      <c r="THW42" s="194"/>
      <c r="THX42" s="194"/>
      <c r="THY42" s="194"/>
      <c r="THZ42" s="194"/>
      <c r="TIA42" s="194"/>
      <c r="TIB42" s="194"/>
      <c r="TIC42" s="194"/>
      <c r="TID42" s="194"/>
      <c r="TIE42" s="194"/>
      <c r="TIF42" s="194"/>
      <c r="TIG42" s="194"/>
      <c r="TIH42" s="194"/>
      <c r="TII42" s="194"/>
      <c r="TIJ42" s="194"/>
      <c r="TIK42" s="194"/>
      <c r="TIL42" s="194"/>
      <c r="TIM42" s="194"/>
      <c r="TIN42" s="194"/>
      <c r="TIO42" s="194"/>
      <c r="TIP42" s="194"/>
      <c r="TIQ42" s="194"/>
      <c r="TIR42" s="194"/>
      <c r="TIS42" s="194"/>
      <c r="TIT42" s="194"/>
      <c r="TIU42" s="194"/>
      <c r="TIV42" s="194"/>
      <c r="TIW42" s="194"/>
      <c r="TIX42" s="194"/>
      <c r="TIY42" s="194"/>
      <c r="TIZ42" s="194"/>
      <c r="TJA42" s="194"/>
      <c r="TJB42" s="194"/>
      <c r="TJC42" s="194"/>
      <c r="TJD42" s="194"/>
      <c r="TJE42" s="194"/>
      <c r="TJF42" s="194"/>
      <c r="TJG42" s="194"/>
      <c r="TJH42" s="194"/>
      <c r="TJI42" s="194"/>
      <c r="TJJ42" s="194"/>
      <c r="TJK42" s="194"/>
      <c r="TJL42" s="194"/>
      <c r="TJM42" s="194"/>
      <c r="TJN42" s="194"/>
      <c r="TJO42" s="194"/>
      <c r="TJP42" s="194"/>
      <c r="TJQ42" s="194"/>
      <c r="TJR42" s="194"/>
      <c r="TJS42" s="194"/>
      <c r="TJT42" s="194"/>
      <c r="TJU42" s="194"/>
      <c r="TJV42" s="194"/>
      <c r="TJW42" s="194"/>
      <c r="TJX42" s="194"/>
      <c r="TJY42" s="194"/>
      <c r="TJZ42" s="194"/>
      <c r="TKA42" s="194"/>
      <c r="TKB42" s="194"/>
      <c r="TKC42" s="194"/>
      <c r="TKD42" s="194"/>
      <c r="TKE42" s="194"/>
      <c r="TKF42" s="194"/>
      <c r="TKG42" s="194"/>
      <c r="TKH42" s="194"/>
      <c r="TKI42" s="194"/>
      <c r="TKJ42" s="194"/>
      <c r="TKK42" s="194"/>
      <c r="TKL42" s="194"/>
      <c r="TKM42" s="194"/>
      <c r="TKN42" s="194"/>
      <c r="TKO42" s="194"/>
      <c r="TKP42" s="194"/>
      <c r="TKQ42" s="194"/>
      <c r="TKR42" s="194"/>
      <c r="TKS42" s="194"/>
      <c r="TKT42" s="194"/>
      <c r="TKU42" s="194"/>
      <c r="TKV42" s="194"/>
      <c r="TKW42" s="194"/>
      <c r="TKX42" s="194"/>
      <c r="TKY42" s="194"/>
      <c r="TKZ42" s="194"/>
      <c r="TLA42" s="194"/>
      <c r="TLB42" s="194"/>
      <c r="TLC42" s="194"/>
      <c r="TLD42" s="194"/>
      <c r="TLE42" s="194"/>
      <c r="TLF42" s="194"/>
      <c r="TLG42" s="194"/>
      <c r="TLH42" s="194"/>
      <c r="TLI42" s="194"/>
      <c r="TLJ42" s="194"/>
      <c r="TLK42" s="194"/>
      <c r="TLL42" s="194"/>
      <c r="TLM42" s="194"/>
      <c r="TLN42" s="194"/>
      <c r="TLO42" s="194"/>
      <c r="TLP42" s="194"/>
      <c r="TLQ42" s="194"/>
      <c r="TLR42" s="194"/>
      <c r="TLS42" s="194"/>
      <c r="TLT42" s="194"/>
      <c r="TLU42" s="194"/>
      <c r="TLV42" s="194"/>
      <c r="TLW42" s="194"/>
      <c r="TLX42" s="194"/>
      <c r="TLY42" s="194"/>
      <c r="TLZ42" s="194"/>
      <c r="TMA42" s="194"/>
      <c r="TMB42" s="194"/>
      <c r="TMC42" s="194"/>
      <c r="TMD42" s="194"/>
      <c r="TME42" s="194"/>
      <c r="TMF42" s="194"/>
      <c r="TMG42" s="194"/>
      <c r="TMH42" s="194"/>
      <c r="TMI42" s="194"/>
      <c r="TMJ42" s="194"/>
      <c r="TMK42" s="194"/>
      <c r="TML42" s="194"/>
      <c r="TMM42" s="194"/>
      <c r="TMN42" s="194"/>
      <c r="TMO42" s="194"/>
      <c r="TMP42" s="194"/>
      <c r="TMQ42" s="194"/>
      <c r="TMR42" s="194"/>
      <c r="TMS42" s="194"/>
      <c r="TMT42" s="194"/>
      <c r="TMU42" s="194"/>
      <c r="TMV42" s="194"/>
      <c r="TMW42" s="194"/>
      <c r="TMX42" s="194"/>
      <c r="TMY42" s="194"/>
      <c r="TMZ42" s="194"/>
      <c r="TNA42" s="194"/>
      <c r="TNB42" s="194"/>
      <c r="TNC42" s="194"/>
      <c r="TND42" s="194"/>
      <c r="TNE42" s="194"/>
      <c r="TNF42" s="194"/>
      <c r="TNG42" s="194"/>
      <c r="TNH42" s="194"/>
      <c r="TNI42" s="194"/>
      <c r="TNJ42" s="194"/>
      <c r="TNK42" s="194"/>
      <c r="TNL42" s="194"/>
      <c r="TNM42" s="194"/>
      <c r="TNN42" s="194"/>
      <c r="TNO42" s="194"/>
      <c r="TNP42" s="194"/>
      <c r="TNQ42" s="194"/>
      <c r="TNR42" s="194"/>
      <c r="TNS42" s="194"/>
      <c r="TNT42" s="194"/>
      <c r="TNU42" s="194"/>
      <c r="TNV42" s="194"/>
      <c r="TNW42" s="194"/>
      <c r="TNX42" s="194"/>
      <c r="TNY42" s="194"/>
      <c r="TNZ42" s="194"/>
      <c r="TOA42" s="194"/>
      <c r="TOB42" s="194"/>
      <c r="TOC42" s="194"/>
      <c r="TOD42" s="194"/>
      <c r="TOE42" s="194"/>
      <c r="TOF42" s="194"/>
      <c r="TOG42" s="194"/>
      <c r="TOH42" s="194"/>
      <c r="TOI42" s="194"/>
      <c r="TOJ42" s="194"/>
      <c r="TOK42" s="194"/>
      <c r="TOL42" s="194"/>
      <c r="TOM42" s="194"/>
      <c r="TON42" s="194"/>
      <c r="TOO42" s="194"/>
      <c r="TOP42" s="194"/>
      <c r="TOQ42" s="194"/>
      <c r="TOR42" s="194"/>
      <c r="TOS42" s="194"/>
      <c r="TOT42" s="194"/>
      <c r="TOU42" s="194"/>
      <c r="TOV42" s="194"/>
      <c r="TOW42" s="194"/>
      <c r="TOX42" s="194"/>
      <c r="TOY42" s="194"/>
      <c r="TOZ42" s="194"/>
      <c r="TPA42" s="194"/>
      <c r="TPB42" s="194"/>
      <c r="TPC42" s="194"/>
      <c r="TPD42" s="194"/>
      <c r="TPE42" s="194"/>
      <c r="TPF42" s="194"/>
      <c r="TPG42" s="194"/>
      <c r="TPH42" s="194"/>
      <c r="TPI42" s="194"/>
      <c r="TPJ42" s="194"/>
      <c r="TPK42" s="194"/>
      <c r="TPL42" s="194"/>
      <c r="TPM42" s="194"/>
      <c r="TPN42" s="194"/>
      <c r="TPO42" s="194"/>
      <c r="TPP42" s="194"/>
      <c r="TPQ42" s="194"/>
      <c r="TPR42" s="194"/>
      <c r="TPS42" s="194"/>
      <c r="TPT42" s="194"/>
      <c r="TPU42" s="194"/>
      <c r="TPV42" s="194"/>
      <c r="TPW42" s="194"/>
      <c r="TPX42" s="194"/>
      <c r="TPY42" s="194"/>
      <c r="TPZ42" s="194"/>
      <c r="TQA42" s="194"/>
      <c r="TQB42" s="194"/>
      <c r="TQC42" s="194"/>
      <c r="TQD42" s="194"/>
      <c r="TQE42" s="194"/>
      <c r="TQF42" s="194"/>
      <c r="TQG42" s="194"/>
      <c r="TQH42" s="194"/>
      <c r="TQI42" s="194"/>
      <c r="TQJ42" s="194"/>
      <c r="TQK42" s="194"/>
      <c r="TQL42" s="194"/>
      <c r="TQM42" s="194"/>
      <c r="TQN42" s="194"/>
      <c r="TQO42" s="194"/>
      <c r="TQP42" s="194"/>
      <c r="TQQ42" s="194"/>
      <c r="TQR42" s="194"/>
      <c r="TQS42" s="194"/>
      <c r="TQT42" s="194"/>
      <c r="TQU42" s="194"/>
      <c r="TQV42" s="194"/>
      <c r="TQW42" s="194"/>
      <c r="TQX42" s="194"/>
      <c r="TQY42" s="194"/>
      <c r="TQZ42" s="194"/>
      <c r="TRA42" s="194"/>
      <c r="TRB42" s="194"/>
      <c r="TRC42" s="194"/>
      <c r="TRD42" s="194"/>
      <c r="TRE42" s="194"/>
      <c r="TRF42" s="194"/>
      <c r="TRG42" s="194"/>
      <c r="TRH42" s="194"/>
      <c r="TRI42" s="194"/>
      <c r="TRJ42" s="194"/>
      <c r="TRK42" s="194"/>
      <c r="TRL42" s="194"/>
      <c r="TRM42" s="194"/>
      <c r="TRN42" s="194"/>
      <c r="TRO42" s="194"/>
      <c r="TRP42" s="194"/>
      <c r="TRQ42" s="194"/>
      <c r="TRR42" s="194"/>
      <c r="TRS42" s="194"/>
      <c r="TRT42" s="194"/>
      <c r="TRU42" s="194"/>
      <c r="TRV42" s="194"/>
      <c r="TRW42" s="194"/>
      <c r="TRX42" s="194"/>
      <c r="TRY42" s="194"/>
      <c r="TRZ42" s="194"/>
      <c r="TSA42" s="194"/>
      <c r="TSB42" s="194"/>
      <c r="TSC42" s="194"/>
      <c r="TSD42" s="194"/>
      <c r="TSE42" s="194"/>
      <c r="TSF42" s="194"/>
      <c r="TSG42" s="194"/>
      <c r="TSH42" s="194"/>
      <c r="TSI42" s="194"/>
      <c r="TSJ42" s="194"/>
      <c r="TSK42" s="194"/>
      <c r="TSL42" s="194"/>
      <c r="TSM42" s="194"/>
      <c r="TSN42" s="194"/>
      <c r="TSO42" s="194"/>
      <c r="TSP42" s="194"/>
      <c r="TSQ42" s="194"/>
      <c r="TSR42" s="194"/>
      <c r="TSS42" s="194"/>
      <c r="TST42" s="194"/>
      <c r="TSU42" s="194"/>
      <c r="TSV42" s="194"/>
      <c r="TSW42" s="194"/>
      <c r="TSX42" s="194"/>
      <c r="TSY42" s="194"/>
      <c r="TSZ42" s="194"/>
      <c r="TTA42" s="194"/>
      <c r="TTB42" s="194"/>
      <c r="TTC42" s="194"/>
      <c r="TTD42" s="194"/>
      <c r="TTE42" s="194"/>
      <c r="TTF42" s="194"/>
      <c r="TTG42" s="194"/>
      <c r="TTH42" s="194"/>
      <c r="TTI42" s="194"/>
      <c r="TTJ42" s="194"/>
      <c r="TTK42" s="194"/>
      <c r="TTL42" s="194"/>
      <c r="TTM42" s="194"/>
      <c r="TTN42" s="194"/>
      <c r="TTO42" s="194"/>
      <c r="TTP42" s="194"/>
      <c r="TTQ42" s="194"/>
      <c r="TTR42" s="194"/>
      <c r="TTS42" s="194"/>
      <c r="TTT42" s="194"/>
      <c r="TTU42" s="194"/>
      <c r="TTV42" s="194"/>
      <c r="TTW42" s="194"/>
      <c r="TTX42" s="194"/>
      <c r="TTY42" s="194"/>
      <c r="TTZ42" s="194"/>
      <c r="TUA42" s="194"/>
      <c r="TUB42" s="194"/>
      <c r="TUC42" s="194"/>
      <c r="TUD42" s="194"/>
      <c r="TUE42" s="194"/>
      <c r="TUF42" s="194"/>
      <c r="TUG42" s="194"/>
      <c r="TUH42" s="194"/>
      <c r="TUI42" s="194"/>
      <c r="TUJ42" s="194"/>
      <c r="TUK42" s="194"/>
      <c r="TUL42" s="194"/>
      <c r="TUM42" s="194"/>
      <c r="TUN42" s="194"/>
      <c r="TUO42" s="194"/>
      <c r="TUP42" s="194"/>
      <c r="TUQ42" s="194"/>
      <c r="TUR42" s="194"/>
      <c r="TUS42" s="194"/>
      <c r="TUT42" s="194"/>
      <c r="TUU42" s="194"/>
      <c r="TUV42" s="194"/>
      <c r="TUW42" s="194"/>
      <c r="TUX42" s="194"/>
      <c r="TUY42" s="194"/>
      <c r="TUZ42" s="194"/>
      <c r="TVA42" s="194"/>
      <c r="TVB42" s="194"/>
      <c r="TVC42" s="194"/>
      <c r="TVD42" s="194"/>
      <c r="TVE42" s="194"/>
      <c r="TVF42" s="194"/>
      <c r="TVG42" s="194"/>
      <c r="TVH42" s="194"/>
      <c r="TVI42" s="194"/>
      <c r="TVJ42" s="194"/>
      <c r="TVK42" s="194"/>
      <c r="TVL42" s="194"/>
      <c r="TVM42" s="194"/>
      <c r="TVN42" s="194"/>
      <c r="TVO42" s="194"/>
      <c r="TVP42" s="194"/>
      <c r="TVQ42" s="194"/>
      <c r="TVR42" s="194"/>
      <c r="TVS42" s="194"/>
      <c r="TVT42" s="194"/>
      <c r="TVU42" s="194"/>
      <c r="TVV42" s="194"/>
      <c r="TVW42" s="194"/>
      <c r="TVX42" s="194"/>
      <c r="TVY42" s="194"/>
      <c r="TVZ42" s="194"/>
      <c r="TWA42" s="194"/>
      <c r="TWB42" s="194"/>
      <c r="TWC42" s="194"/>
      <c r="TWD42" s="194"/>
      <c r="TWE42" s="194"/>
      <c r="TWF42" s="194"/>
      <c r="TWG42" s="194"/>
      <c r="TWH42" s="194"/>
      <c r="TWI42" s="194"/>
      <c r="TWJ42" s="194"/>
      <c r="TWK42" s="194"/>
      <c r="TWL42" s="194"/>
      <c r="TWM42" s="194"/>
      <c r="TWN42" s="194"/>
      <c r="TWO42" s="194"/>
      <c r="TWP42" s="194"/>
      <c r="TWQ42" s="194"/>
      <c r="TWR42" s="194"/>
      <c r="TWS42" s="194"/>
      <c r="TWT42" s="194"/>
      <c r="TWU42" s="194"/>
      <c r="TWV42" s="194"/>
      <c r="TWW42" s="194"/>
      <c r="TWX42" s="194"/>
      <c r="TWY42" s="194"/>
      <c r="TWZ42" s="194"/>
      <c r="TXA42" s="194"/>
      <c r="TXB42" s="194"/>
      <c r="TXC42" s="194"/>
      <c r="TXD42" s="194"/>
      <c r="TXE42" s="194"/>
      <c r="TXF42" s="194"/>
      <c r="TXG42" s="194"/>
      <c r="TXH42" s="194"/>
      <c r="TXI42" s="194"/>
      <c r="TXJ42" s="194"/>
      <c r="TXK42" s="194"/>
      <c r="TXL42" s="194"/>
      <c r="TXM42" s="194"/>
      <c r="TXN42" s="194"/>
      <c r="TXO42" s="194"/>
      <c r="TXP42" s="194"/>
      <c r="TXQ42" s="194"/>
      <c r="TXR42" s="194"/>
      <c r="TXS42" s="194"/>
      <c r="TXT42" s="194"/>
      <c r="TXU42" s="194"/>
      <c r="TXV42" s="194"/>
      <c r="TXW42" s="194"/>
      <c r="TXX42" s="194"/>
      <c r="TXY42" s="194"/>
      <c r="TXZ42" s="194"/>
      <c r="TYA42" s="194"/>
      <c r="TYB42" s="194"/>
      <c r="TYC42" s="194"/>
      <c r="TYD42" s="194"/>
      <c r="TYE42" s="194"/>
      <c r="TYF42" s="194"/>
      <c r="TYG42" s="194"/>
      <c r="TYH42" s="194"/>
      <c r="TYI42" s="194"/>
      <c r="TYJ42" s="194"/>
      <c r="TYK42" s="194"/>
      <c r="TYL42" s="194"/>
      <c r="TYM42" s="194"/>
      <c r="TYN42" s="194"/>
      <c r="TYO42" s="194"/>
      <c r="TYP42" s="194"/>
      <c r="TYQ42" s="194"/>
      <c r="TYR42" s="194"/>
      <c r="TYS42" s="194"/>
      <c r="TYT42" s="194"/>
      <c r="TYU42" s="194"/>
      <c r="TYV42" s="194"/>
      <c r="TYW42" s="194"/>
      <c r="TYX42" s="194"/>
      <c r="TYY42" s="194"/>
      <c r="TYZ42" s="194"/>
      <c r="TZA42" s="194"/>
      <c r="TZB42" s="194"/>
      <c r="TZC42" s="194"/>
      <c r="TZD42" s="194"/>
      <c r="TZE42" s="194"/>
      <c r="TZF42" s="194"/>
      <c r="TZG42" s="194"/>
      <c r="TZH42" s="194"/>
      <c r="TZI42" s="194"/>
      <c r="TZJ42" s="194"/>
      <c r="TZK42" s="194"/>
      <c r="TZL42" s="194"/>
      <c r="TZM42" s="194"/>
      <c r="TZN42" s="194"/>
      <c r="TZO42" s="194"/>
      <c r="TZP42" s="194"/>
      <c r="TZQ42" s="194"/>
      <c r="TZR42" s="194"/>
      <c r="TZS42" s="194"/>
      <c r="TZT42" s="194"/>
      <c r="TZU42" s="194"/>
      <c r="TZV42" s="194"/>
      <c r="TZW42" s="194"/>
      <c r="TZX42" s="194"/>
      <c r="TZY42" s="194"/>
      <c r="TZZ42" s="194"/>
      <c r="UAA42" s="194"/>
      <c r="UAB42" s="194"/>
      <c r="UAC42" s="194"/>
      <c r="UAD42" s="194"/>
      <c r="UAE42" s="194"/>
      <c r="UAF42" s="194"/>
      <c r="UAG42" s="194"/>
      <c r="UAH42" s="194"/>
      <c r="UAI42" s="194"/>
      <c r="UAJ42" s="194"/>
      <c r="UAK42" s="194"/>
      <c r="UAL42" s="194"/>
      <c r="UAM42" s="194"/>
      <c r="UAN42" s="194"/>
      <c r="UAO42" s="194"/>
      <c r="UAP42" s="194"/>
      <c r="UAQ42" s="194"/>
      <c r="UAR42" s="194"/>
      <c r="UAS42" s="194"/>
      <c r="UAT42" s="194"/>
      <c r="UAU42" s="194"/>
      <c r="UAV42" s="194"/>
      <c r="UAW42" s="194"/>
      <c r="UAX42" s="194"/>
      <c r="UAY42" s="194"/>
      <c r="UAZ42" s="194"/>
      <c r="UBA42" s="194"/>
      <c r="UBB42" s="194"/>
      <c r="UBC42" s="194"/>
      <c r="UBD42" s="194"/>
      <c r="UBE42" s="194"/>
      <c r="UBF42" s="194"/>
      <c r="UBG42" s="194"/>
      <c r="UBH42" s="194"/>
      <c r="UBI42" s="194"/>
      <c r="UBJ42" s="194"/>
      <c r="UBK42" s="194"/>
      <c r="UBL42" s="194"/>
      <c r="UBM42" s="194"/>
      <c r="UBN42" s="194"/>
      <c r="UBO42" s="194"/>
      <c r="UBP42" s="194"/>
      <c r="UBQ42" s="194"/>
      <c r="UBR42" s="194"/>
      <c r="UBS42" s="194"/>
      <c r="UBT42" s="194"/>
      <c r="UBU42" s="194"/>
      <c r="UBV42" s="194"/>
      <c r="UBW42" s="194"/>
      <c r="UBX42" s="194"/>
      <c r="UBY42" s="194"/>
      <c r="UBZ42" s="194"/>
      <c r="UCA42" s="194"/>
      <c r="UCB42" s="194"/>
      <c r="UCC42" s="194"/>
      <c r="UCD42" s="194"/>
      <c r="UCE42" s="194"/>
      <c r="UCF42" s="194"/>
      <c r="UCG42" s="194"/>
      <c r="UCH42" s="194"/>
      <c r="UCI42" s="194"/>
      <c r="UCJ42" s="194"/>
      <c r="UCK42" s="194"/>
      <c r="UCL42" s="194"/>
      <c r="UCM42" s="194"/>
      <c r="UCN42" s="194"/>
      <c r="UCO42" s="194"/>
      <c r="UCP42" s="194"/>
      <c r="UCQ42" s="194"/>
      <c r="UCR42" s="194"/>
      <c r="UCS42" s="194"/>
      <c r="UCT42" s="194"/>
      <c r="UCU42" s="194"/>
      <c r="UCV42" s="194"/>
      <c r="UCW42" s="194"/>
      <c r="UCX42" s="194"/>
      <c r="UCY42" s="194"/>
      <c r="UCZ42" s="194"/>
      <c r="UDA42" s="194"/>
      <c r="UDB42" s="194"/>
      <c r="UDC42" s="194"/>
      <c r="UDD42" s="194"/>
      <c r="UDE42" s="194"/>
      <c r="UDF42" s="194"/>
      <c r="UDG42" s="194"/>
      <c r="UDH42" s="194"/>
      <c r="UDI42" s="194"/>
      <c r="UDJ42" s="194"/>
      <c r="UDK42" s="194"/>
      <c r="UDL42" s="194"/>
      <c r="UDM42" s="194"/>
      <c r="UDN42" s="194"/>
      <c r="UDO42" s="194"/>
      <c r="UDP42" s="194"/>
      <c r="UDQ42" s="194"/>
      <c r="UDR42" s="194"/>
      <c r="UDS42" s="194"/>
      <c r="UDT42" s="194"/>
      <c r="UDU42" s="194"/>
      <c r="UDV42" s="194"/>
      <c r="UDW42" s="194"/>
      <c r="UDX42" s="194"/>
      <c r="UDY42" s="194"/>
      <c r="UDZ42" s="194"/>
      <c r="UEA42" s="194"/>
      <c r="UEB42" s="194"/>
      <c r="UEC42" s="194"/>
      <c r="UED42" s="194"/>
      <c r="UEE42" s="194"/>
      <c r="UEF42" s="194"/>
      <c r="UEG42" s="194"/>
      <c r="UEH42" s="194"/>
      <c r="UEI42" s="194"/>
      <c r="UEJ42" s="194"/>
      <c r="UEK42" s="194"/>
      <c r="UEL42" s="194"/>
      <c r="UEM42" s="194"/>
      <c r="UEN42" s="194"/>
      <c r="UEO42" s="194"/>
      <c r="UEP42" s="194"/>
      <c r="UEQ42" s="194"/>
      <c r="UER42" s="194"/>
      <c r="UES42" s="194"/>
      <c r="UET42" s="194"/>
      <c r="UEU42" s="194"/>
      <c r="UEV42" s="194"/>
      <c r="UEW42" s="194"/>
      <c r="UEX42" s="194"/>
      <c r="UEY42" s="194"/>
      <c r="UEZ42" s="194"/>
      <c r="UFA42" s="194"/>
      <c r="UFB42" s="194"/>
      <c r="UFC42" s="194"/>
      <c r="UFD42" s="194"/>
      <c r="UFE42" s="194"/>
      <c r="UFF42" s="194"/>
      <c r="UFG42" s="194"/>
      <c r="UFH42" s="194"/>
      <c r="UFI42" s="194"/>
      <c r="UFJ42" s="194"/>
      <c r="UFK42" s="194"/>
      <c r="UFL42" s="194"/>
      <c r="UFM42" s="194"/>
      <c r="UFN42" s="194"/>
      <c r="UFO42" s="194"/>
      <c r="UFP42" s="194"/>
      <c r="UFQ42" s="194"/>
      <c r="UFR42" s="194"/>
      <c r="UFS42" s="194"/>
      <c r="UFT42" s="194"/>
      <c r="UFU42" s="194"/>
      <c r="UFV42" s="194"/>
      <c r="UFW42" s="194"/>
      <c r="UFX42" s="194"/>
      <c r="UFY42" s="194"/>
      <c r="UFZ42" s="194"/>
      <c r="UGA42" s="194"/>
      <c r="UGB42" s="194"/>
      <c r="UGC42" s="194"/>
      <c r="UGD42" s="194"/>
      <c r="UGE42" s="194"/>
      <c r="UGF42" s="194"/>
      <c r="UGG42" s="194"/>
      <c r="UGH42" s="194"/>
      <c r="UGI42" s="194"/>
      <c r="UGJ42" s="194"/>
      <c r="UGK42" s="194"/>
      <c r="UGL42" s="194"/>
      <c r="UGM42" s="194"/>
      <c r="UGN42" s="194"/>
      <c r="UGO42" s="194"/>
      <c r="UGP42" s="194"/>
      <c r="UGQ42" s="194"/>
      <c r="UGR42" s="194"/>
      <c r="UGS42" s="194"/>
      <c r="UGT42" s="194"/>
      <c r="UGU42" s="194"/>
      <c r="UGV42" s="194"/>
      <c r="UGW42" s="194"/>
      <c r="UGX42" s="194"/>
      <c r="UGY42" s="194"/>
      <c r="UGZ42" s="194"/>
      <c r="UHA42" s="194"/>
      <c r="UHB42" s="194"/>
      <c r="UHC42" s="194"/>
      <c r="UHD42" s="194"/>
      <c r="UHE42" s="194"/>
      <c r="UHF42" s="194"/>
      <c r="UHG42" s="194"/>
      <c r="UHH42" s="194"/>
      <c r="UHI42" s="194"/>
      <c r="UHJ42" s="194"/>
      <c r="UHK42" s="194"/>
      <c r="UHL42" s="194"/>
      <c r="UHM42" s="194"/>
      <c r="UHN42" s="194"/>
      <c r="UHO42" s="194"/>
      <c r="UHP42" s="194"/>
      <c r="UHQ42" s="194"/>
      <c r="UHR42" s="194"/>
      <c r="UHS42" s="194"/>
      <c r="UHT42" s="194"/>
      <c r="UHU42" s="194"/>
      <c r="UHV42" s="194"/>
      <c r="UHW42" s="194"/>
      <c r="UHX42" s="194"/>
      <c r="UHY42" s="194"/>
      <c r="UHZ42" s="194"/>
      <c r="UIA42" s="194"/>
      <c r="UIB42" s="194"/>
      <c r="UIC42" s="194"/>
      <c r="UID42" s="194"/>
      <c r="UIE42" s="194"/>
      <c r="UIF42" s="194"/>
      <c r="UIG42" s="194"/>
      <c r="UIH42" s="194"/>
      <c r="UII42" s="194"/>
      <c r="UIJ42" s="194"/>
      <c r="UIK42" s="194"/>
      <c r="UIL42" s="194"/>
      <c r="UIM42" s="194"/>
      <c r="UIN42" s="194"/>
      <c r="UIO42" s="194"/>
      <c r="UIP42" s="194"/>
      <c r="UIQ42" s="194"/>
      <c r="UIR42" s="194"/>
      <c r="UIS42" s="194"/>
      <c r="UIT42" s="194"/>
      <c r="UIU42" s="194"/>
      <c r="UIV42" s="194"/>
      <c r="UIW42" s="194"/>
      <c r="UIX42" s="194"/>
      <c r="UIY42" s="194"/>
      <c r="UIZ42" s="194"/>
      <c r="UJA42" s="194"/>
      <c r="UJB42" s="194"/>
      <c r="UJC42" s="194"/>
      <c r="UJD42" s="194"/>
      <c r="UJE42" s="194"/>
      <c r="UJF42" s="194"/>
      <c r="UJG42" s="194"/>
      <c r="UJH42" s="194"/>
      <c r="UJI42" s="194"/>
      <c r="UJJ42" s="194"/>
      <c r="UJK42" s="194"/>
      <c r="UJL42" s="194"/>
      <c r="UJM42" s="194"/>
      <c r="UJN42" s="194"/>
      <c r="UJO42" s="194"/>
      <c r="UJP42" s="194"/>
      <c r="UJQ42" s="194"/>
      <c r="UJR42" s="194"/>
      <c r="UJS42" s="194"/>
      <c r="UJT42" s="194"/>
      <c r="UJU42" s="194"/>
      <c r="UJV42" s="194"/>
      <c r="UJW42" s="194"/>
      <c r="UJX42" s="194"/>
      <c r="UJY42" s="194"/>
      <c r="UJZ42" s="194"/>
      <c r="UKA42" s="194"/>
      <c r="UKB42" s="194"/>
      <c r="UKC42" s="194"/>
      <c r="UKD42" s="194"/>
      <c r="UKE42" s="194"/>
      <c r="UKF42" s="194"/>
      <c r="UKG42" s="194"/>
      <c r="UKH42" s="194"/>
      <c r="UKI42" s="194"/>
      <c r="UKJ42" s="194"/>
      <c r="UKK42" s="194"/>
      <c r="UKL42" s="194"/>
      <c r="UKM42" s="194"/>
      <c r="UKN42" s="194"/>
      <c r="UKO42" s="194"/>
      <c r="UKP42" s="194"/>
      <c r="UKQ42" s="194"/>
      <c r="UKR42" s="194"/>
      <c r="UKS42" s="194"/>
      <c r="UKT42" s="194"/>
      <c r="UKU42" s="194"/>
      <c r="UKV42" s="194"/>
      <c r="UKW42" s="194"/>
      <c r="UKX42" s="194"/>
      <c r="UKY42" s="194"/>
      <c r="UKZ42" s="194"/>
      <c r="ULA42" s="194"/>
      <c r="ULB42" s="194"/>
      <c r="ULC42" s="194"/>
      <c r="ULD42" s="194"/>
      <c r="ULE42" s="194"/>
      <c r="ULF42" s="194"/>
      <c r="ULG42" s="194"/>
      <c r="ULH42" s="194"/>
      <c r="ULI42" s="194"/>
      <c r="ULJ42" s="194"/>
      <c r="ULK42" s="194"/>
      <c r="ULL42" s="194"/>
      <c r="ULM42" s="194"/>
      <c r="ULN42" s="194"/>
      <c r="ULO42" s="194"/>
      <c r="ULP42" s="194"/>
      <c r="ULQ42" s="194"/>
      <c r="ULR42" s="194"/>
      <c r="ULS42" s="194"/>
      <c r="ULT42" s="194"/>
      <c r="ULU42" s="194"/>
      <c r="ULV42" s="194"/>
      <c r="ULW42" s="194"/>
      <c r="ULX42" s="194"/>
      <c r="ULY42" s="194"/>
      <c r="ULZ42" s="194"/>
      <c r="UMA42" s="194"/>
      <c r="UMB42" s="194"/>
      <c r="UMC42" s="194"/>
      <c r="UMD42" s="194"/>
      <c r="UME42" s="194"/>
      <c r="UMF42" s="194"/>
      <c r="UMG42" s="194"/>
      <c r="UMH42" s="194"/>
      <c r="UMI42" s="194"/>
      <c r="UMJ42" s="194"/>
      <c r="UMK42" s="194"/>
      <c r="UML42" s="194"/>
      <c r="UMM42" s="194"/>
      <c r="UMN42" s="194"/>
      <c r="UMO42" s="194"/>
      <c r="UMP42" s="194"/>
      <c r="UMQ42" s="194"/>
      <c r="UMR42" s="194"/>
      <c r="UMS42" s="194"/>
      <c r="UMT42" s="194"/>
      <c r="UMU42" s="194"/>
      <c r="UMV42" s="194"/>
      <c r="UMW42" s="194"/>
      <c r="UMX42" s="194"/>
      <c r="UMY42" s="194"/>
      <c r="UMZ42" s="194"/>
      <c r="UNA42" s="194"/>
      <c r="UNB42" s="194"/>
      <c r="UNC42" s="194"/>
      <c r="UND42" s="194"/>
      <c r="UNE42" s="194"/>
      <c r="UNF42" s="194"/>
      <c r="UNG42" s="194"/>
      <c r="UNH42" s="194"/>
      <c r="UNI42" s="194"/>
      <c r="UNJ42" s="194"/>
      <c r="UNK42" s="194"/>
      <c r="UNL42" s="194"/>
      <c r="UNM42" s="194"/>
      <c r="UNN42" s="194"/>
      <c r="UNO42" s="194"/>
      <c r="UNP42" s="194"/>
      <c r="UNQ42" s="194"/>
      <c r="UNR42" s="194"/>
      <c r="UNS42" s="194"/>
      <c r="UNT42" s="194"/>
      <c r="UNU42" s="194"/>
      <c r="UNV42" s="194"/>
      <c r="UNW42" s="194"/>
      <c r="UNX42" s="194"/>
      <c r="UNY42" s="194"/>
      <c r="UNZ42" s="194"/>
      <c r="UOA42" s="194"/>
      <c r="UOB42" s="194"/>
      <c r="UOC42" s="194"/>
      <c r="UOD42" s="194"/>
      <c r="UOE42" s="194"/>
      <c r="UOF42" s="194"/>
      <c r="UOG42" s="194"/>
      <c r="UOH42" s="194"/>
      <c r="UOI42" s="194"/>
      <c r="UOJ42" s="194"/>
      <c r="UOK42" s="194"/>
      <c r="UOL42" s="194"/>
      <c r="UOM42" s="194"/>
      <c r="UON42" s="194"/>
      <c r="UOO42" s="194"/>
      <c r="UOP42" s="194"/>
      <c r="UOQ42" s="194"/>
      <c r="UOR42" s="194"/>
      <c r="UOS42" s="194"/>
      <c r="UOT42" s="194"/>
      <c r="UOU42" s="194"/>
      <c r="UOV42" s="194"/>
      <c r="UOW42" s="194"/>
      <c r="UOX42" s="194"/>
      <c r="UOY42" s="194"/>
      <c r="UOZ42" s="194"/>
      <c r="UPA42" s="194"/>
      <c r="UPB42" s="194"/>
      <c r="UPC42" s="194"/>
      <c r="UPD42" s="194"/>
      <c r="UPE42" s="194"/>
      <c r="UPF42" s="194"/>
      <c r="UPG42" s="194"/>
      <c r="UPH42" s="194"/>
      <c r="UPI42" s="194"/>
      <c r="UPJ42" s="194"/>
      <c r="UPK42" s="194"/>
      <c r="UPL42" s="194"/>
      <c r="UPM42" s="194"/>
      <c r="UPN42" s="194"/>
      <c r="UPO42" s="194"/>
      <c r="UPP42" s="194"/>
      <c r="UPQ42" s="194"/>
      <c r="UPR42" s="194"/>
      <c r="UPS42" s="194"/>
      <c r="UPT42" s="194"/>
      <c r="UPU42" s="194"/>
      <c r="UPV42" s="194"/>
      <c r="UPW42" s="194"/>
      <c r="UPX42" s="194"/>
      <c r="UPY42" s="194"/>
      <c r="UPZ42" s="194"/>
      <c r="UQA42" s="194"/>
      <c r="UQB42" s="194"/>
      <c r="UQC42" s="194"/>
      <c r="UQD42" s="194"/>
      <c r="UQE42" s="194"/>
      <c r="UQF42" s="194"/>
      <c r="UQG42" s="194"/>
      <c r="UQH42" s="194"/>
      <c r="UQI42" s="194"/>
      <c r="UQJ42" s="194"/>
      <c r="UQK42" s="194"/>
      <c r="UQL42" s="194"/>
      <c r="UQM42" s="194"/>
      <c r="UQN42" s="194"/>
      <c r="UQO42" s="194"/>
      <c r="UQP42" s="194"/>
      <c r="UQQ42" s="194"/>
      <c r="UQR42" s="194"/>
      <c r="UQS42" s="194"/>
      <c r="UQT42" s="194"/>
      <c r="UQU42" s="194"/>
      <c r="UQV42" s="194"/>
      <c r="UQW42" s="194"/>
      <c r="UQX42" s="194"/>
      <c r="UQY42" s="194"/>
      <c r="UQZ42" s="194"/>
      <c r="URA42" s="194"/>
      <c r="URB42" s="194"/>
      <c r="URC42" s="194"/>
      <c r="URD42" s="194"/>
      <c r="URE42" s="194"/>
      <c r="URF42" s="194"/>
      <c r="URG42" s="194"/>
      <c r="URH42" s="194"/>
      <c r="URI42" s="194"/>
      <c r="URJ42" s="194"/>
      <c r="URK42" s="194"/>
      <c r="URL42" s="194"/>
      <c r="URM42" s="194"/>
      <c r="URN42" s="194"/>
      <c r="URO42" s="194"/>
      <c r="URP42" s="194"/>
      <c r="URQ42" s="194"/>
      <c r="URR42" s="194"/>
      <c r="URS42" s="194"/>
      <c r="URT42" s="194"/>
      <c r="URU42" s="194"/>
      <c r="URV42" s="194"/>
      <c r="URW42" s="194"/>
      <c r="URX42" s="194"/>
      <c r="URY42" s="194"/>
      <c r="URZ42" s="194"/>
      <c r="USA42" s="194"/>
      <c r="USB42" s="194"/>
      <c r="USC42" s="194"/>
      <c r="USD42" s="194"/>
      <c r="USE42" s="194"/>
      <c r="USF42" s="194"/>
      <c r="USG42" s="194"/>
      <c r="USH42" s="194"/>
      <c r="USI42" s="194"/>
      <c r="USJ42" s="194"/>
      <c r="USK42" s="194"/>
      <c r="USL42" s="194"/>
      <c r="USM42" s="194"/>
      <c r="USN42" s="194"/>
      <c r="USO42" s="194"/>
      <c r="USP42" s="194"/>
      <c r="USQ42" s="194"/>
      <c r="USR42" s="194"/>
      <c r="USS42" s="194"/>
      <c r="UST42" s="194"/>
      <c r="USU42" s="194"/>
      <c r="USV42" s="194"/>
      <c r="USW42" s="194"/>
      <c r="USX42" s="194"/>
      <c r="USY42" s="194"/>
      <c r="USZ42" s="194"/>
      <c r="UTA42" s="194"/>
      <c r="UTB42" s="194"/>
      <c r="UTC42" s="194"/>
      <c r="UTD42" s="194"/>
      <c r="UTE42" s="194"/>
      <c r="UTF42" s="194"/>
      <c r="UTG42" s="194"/>
      <c r="UTH42" s="194"/>
      <c r="UTI42" s="194"/>
      <c r="UTJ42" s="194"/>
      <c r="UTK42" s="194"/>
      <c r="UTL42" s="194"/>
      <c r="UTM42" s="194"/>
      <c r="UTN42" s="194"/>
      <c r="UTO42" s="194"/>
      <c r="UTP42" s="194"/>
      <c r="UTQ42" s="194"/>
      <c r="UTR42" s="194"/>
      <c r="UTS42" s="194"/>
      <c r="UTT42" s="194"/>
      <c r="UTU42" s="194"/>
      <c r="UTV42" s="194"/>
      <c r="UTW42" s="194"/>
      <c r="UTX42" s="194"/>
      <c r="UTY42" s="194"/>
      <c r="UTZ42" s="194"/>
      <c r="UUA42" s="194"/>
      <c r="UUB42" s="194"/>
      <c r="UUC42" s="194"/>
      <c r="UUD42" s="194"/>
      <c r="UUE42" s="194"/>
      <c r="UUF42" s="194"/>
      <c r="UUG42" s="194"/>
      <c r="UUH42" s="194"/>
      <c r="UUI42" s="194"/>
      <c r="UUJ42" s="194"/>
      <c r="UUK42" s="194"/>
      <c r="UUL42" s="194"/>
      <c r="UUM42" s="194"/>
      <c r="UUN42" s="194"/>
      <c r="UUO42" s="194"/>
      <c r="UUP42" s="194"/>
      <c r="UUQ42" s="194"/>
      <c r="UUR42" s="194"/>
      <c r="UUS42" s="194"/>
      <c r="UUT42" s="194"/>
      <c r="UUU42" s="194"/>
      <c r="UUV42" s="194"/>
      <c r="UUW42" s="194"/>
      <c r="UUX42" s="194"/>
      <c r="UUY42" s="194"/>
      <c r="UUZ42" s="194"/>
      <c r="UVA42" s="194"/>
      <c r="UVB42" s="194"/>
      <c r="UVC42" s="194"/>
      <c r="UVD42" s="194"/>
      <c r="UVE42" s="194"/>
      <c r="UVF42" s="194"/>
      <c r="UVG42" s="194"/>
      <c r="UVH42" s="194"/>
      <c r="UVI42" s="194"/>
      <c r="UVJ42" s="194"/>
      <c r="UVK42" s="194"/>
      <c r="UVL42" s="194"/>
      <c r="UVM42" s="194"/>
      <c r="UVN42" s="194"/>
      <c r="UVO42" s="194"/>
      <c r="UVP42" s="194"/>
      <c r="UVQ42" s="194"/>
      <c r="UVR42" s="194"/>
      <c r="UVS42" s="194"/>
      <c r="UVT42" s="194"/>
      <c r="UVU42" s="194"/>
      <c r="UVV42" s="194"/>
      <c r="UVW42" s="194"/>
      <c r="UVX42" s="194"/>
      <c r="UVY42" s="194"/>
      <c r="UVZ42" s="194"/>
      <c r="UWA42" s="194"/>
      <c r="UWB42" s="194"/>
      <c r="UWC42" s="194"/>
      <c r="UWD42" s="194"/>
      <c r="UWE42" s="194"/>
      <c r="UWF42" s="194"/>
      <c r="UWG42" s="194"/>
      <c r="UWH42" s="194"/>
      <c r="UWI42" s="194"/>
      <c r="UWJ42" s="194"/>
      <c r="UWK42" s="194"/>
      <c r="UWL42" s="194"/>
      <c r="UWM42" s="194"/>
      <c r="UWN42" s="194"/>
      <c r="UWO42" s="194"/>
      <c r="UWP42" s="194"/>
      <c r="UWQ42" s="194"/>
      <c r="UWR42" s="194"/>
      <c r="UWS42" s="194"/>
      <c r="UWT42" s="194"/>
      <c r="UWU42" s="194"/>
      <c r="UWV42" s="194"/>
      <c r="UWW42" s="194"/>
      <c r="UWX42" s="194"/>
      <c r="UWY42" s="194"/>
      <c r="UWZ42" s="194"/>
      <c r="UXA42" s="194"/>
      <c r="UXB42" s="194"/>
      <c r="UXC42" s="194"/>
      <c r="UXD42" s="194"/>
      <c r="UXE42" s="194"/>
      <c r="UXF42" s="194"/>
      <c r="UXG42" s="194"/>
      <c r="UXH42" s="194"/>
      <c r="UXI42" s="194"/>
      <c r="UXJ42" s="194"/>
      <c r="UXK42" s="194"/>
      <c r="UXL42" s="194"/>
      <c r="UXM42" s="194"/>
      <c r="UXN42" s="194"/>
      <c r="UXO42" s="194"/>
      <c r="UXP42" s="194"/>
      <c r="UXQ42" s="194"/>
      <c r="UXR42" s="194"/>
      <c r="UXS42" s="194"/>
      <c r="UXT42" s="194"/>
      <c r="UXU42" s="194"/>
      <c r="UXV42" s="194"/>
      <c r="UXW42" s="194"/>
      <c r="UXX42" s="194"/>
      <c r="UXY42" s="194"/>
      <c r="UXZ42" s="194"/>
      <c r="UYA42" s="194"/>
      <c r="UYB42" s="194"/>
      <c r="UYC42" s="194"/>
      <c r="UYD42" s="194"/>
      <c r="UYE42" s="194"/>
      <c r="UYF42" s="194"/>
      <c r="UYG42" s="194"/>
      <c r="UYH42" s="194"/>
      <c r="UYI42" s="194"/>
      <c r="UYJ42" s="194"/>
      <c r="UYK42" s="194"/>
      <c r="UYL42" s="194"/>
      <c r="UYM42" s="194"/>
      <c r="UYN42" s="194"/>
      <c r="UYO42" s="194"/>
      <c r="UYP42" s="194"/>
      <c r="UYQ42" s="194"/>
      <c r="UYR42" s="194"/>
      <c r="UYS42" s="194"/>
      <c r="UYT42" s="194"/>
      <c r="UYU42" s="194"/>
      <c r="UYV42" s="194"/>
      <c r="UYW42" s="194"/>
      <c r="UYX42" s="194"/>
      <c r="UYY42" s="194"/>
      <c r="UYZ42" s="194"/>
      <c r="UZA42" s="194"/>
      <c r="UZB42" s="194"/>
      <c r="UZC42" s="194"/>
      <c r="UZD42" s="194"/>
      <c r="UZE42" s="194"/>
      <c r="UZF42" s="194"/>
      <c r="UZG42" s="194"/>
      <c r="UZH42" s="194"/>
      <c r="UZI42" s="194"/>
      <c r="UZJ42" s="194"/>
      <c r="UZK42" s="194"/>
      <c r="UZL42" s="194"/>
      <c r="UZM42" s="194"/>
      <c r="UZN42" s="194"/>
      <c r="UZO42" s="194"/>
      <c r="UZP42" s="194"/>
      <c r="UZQ42" s="194"/>
      <c r="UZR42" s="194"/>
      <c r="UZS42" s="194"/>
      <c r="UZT42" s="194"/>
      <c r="UZU42" s="194"/>
      <c r="UZV42" s="194"/>
      <c r="UZW42" s="194"/>
      <c r="UZX42" s="194"/>
      <c r="UZY42" s="194"/>
      <c r="UZZ42" s="194"/>
      <c r="VAA42" s="194"/>
      <c r="VAB42" s="194"/>
      <c r="VAC42" s="194"/>
      <c r="VAD42" s="194"/>
      <c r="VAE42" s="194"/>
      <c r="VAF42" s="194"/>
      <c r="VAG42" s="194"/>
      <c r="VAH42" s="194"/>
      <c r="VAI42" s="194"/>
      <c r="VAJ42" s="194"/>
      <c r="VAK42" s="194"/>
      <c r="VAL42" s="194"/>
      <c r="VAM42" s="194"/>
      <c r="VAN42" s="194"/>
      <c r="VAO42" s="194"/>
      <c r="VAP42" s="194"/>
      <c r="VAQ42" s="194"/>
      <c r="VAR42" s="194"/>
      <c r="VAS42" s="194"/>
      <c r="VAT42" s="194"/>
      <c r="VAU42" s="194"/>
      <c r="VAV42" s="194"/>
      <c r="VAW42" s="194"/>
      <c r="VAX42" s="194"/>
      <c r="VAY42" s="194"/>
      <c r="VAZ42" s="194"/>
      <c r="VBA42" s="194"/>
      <c r="VBB42" s="194"/>
      <c r="VBC42" s="194"/>
      <c r="VBD42" s="194"/>
      <c r="VBE42" s="194"/>
      <c r="VBF42" s="194"/>
      <c r="VBG42" s="194"/>
      <c r="VBH42" s="194"/>
      <c r="VBI42" s="194"/>
      <c r="VBJ42" s="194"/>
      <c r="VBK42" s="194"/>
      <c r="VBL42" s="194"/>
      <c r="VBM42" s="194"/>
      <c r="VBN42" s="194"/>
      <c r="VBO42" s="194"/>
      <c r="VBP42" s="194"/>
      <c r="VBQ42" s="194"/>
      <c r="VBR42" s="194"/>
      <c r="VBS42" s="194"/>
      <c r="VBT42" s="194"/>
      <c r="VBU42" s="194"/>
      <c r="VBV42" s="194"/>
      <c r="VBW42" s="194"/>
      <c r="VBX42" s="194"/>
      <c r="VBY42" s="194"/>
      <c r="VBZ42" s="194"/>
      <c r="VCA42" s="194"/>
      <c r="VCB42" s="194"/>
      <c r="VCC42" s="194"/>
      <c r="VCD42" s="194"/>
      <c r="VCE42" s="194"/>
      <c r="VCF42" s="194"/>
      <c r="VCG42" s="194"/>
      <c r="VCH42" s="194"/>
      <c r="VCI42" s="194"/>
      <c r="VCJ42" s="194"/>
      <c r="VCK42" s="194"/>
      <c r="VCL42" s="194"/>
      <c r="VCM42" s="194"/>
      <c r="VCN42" s="194"/>
      <c r="VCO42" s="194"/>
      <c r="VCP42" s="194"/>
      <c r="VCQ42" s="194"/>
      <c r="VCR42" s="194"/>
      <c r="VCS42" s="194"/>
      <c r="VCT42" s="194"/>
      <c r="VCU42" s="194"/>
      <c r="VCV42" s="194"/>
      <c r="VCW42" s="194"/>
      <c r="VCX42" s="194"/>
      <c r="VCY42" s="194"/>
      <c r="VCZ42" s="194"/>
      <c r="VDA42" s="194"/>
      <c r="VDB42" s="194"/>
      <c r="VDC42" s="194"/>
      <c r="VDD42" s="194"/>
      <c r="VDE42" s="194"/>
      <c r="VDF42" s="194"/>
      <c r="VDG42" s="194"/>
      <c r="VDH42" s="194"/>
      <c r="VDI42" s="194"/>
      <c r="VDJ42" s="194"/>
      <c r="VDK42" s="194"/>
      <c r="VDL42" s="194"/>
      <c r="VDM42" s="194"/>
      <c r="VDN42" s="194"/>
      <c r="VDO42" s="194"/>
      <c r="VDP42" s="194"/>
      <c r="VDQ42" s="194"/>
      <c r="VDR42" s="194"/>
      <c r="VDS42" s="194"/>
      <c r="VDT42" s="194"/>
      <c r="VDU42" s="194"/>
      <c r="VDV42" s="194"/>
      <c r="VDW42" s="194"/>
      <c r="VDX42" s="194"/>
      <c r="VDY42" s="194"/>
      <c r="VDZ42" s="194"/>
      <c r="VEA42" s="194"/>
      <c r="VEB42" s="194"/>
      <c r="VEC42" s="194"/>
      <c r="VED42" s="194"/>
      <c r="VEE42" s="194"/>
      <c r="VEF42" s="194"/>
      <c r="VEG42" s="194"/>
      <c r="VEH42" s="194"/>
      <c r="VEI42" s="194"/>
      <c r="VEJ42" s="194"/>
      <c r="VEK42" s="194"/>
      <c r="VEL42" s="194"/>
      <c r="VEM42" s="194"/>
      <c r="VEN42" s="194"/>
      <c r="VEO42" s="194"/>
      <c r="VEP42" s="194"/>
      <c r="VEQ42" s="194"/>
      <c r="VER42" s="194"/>
      <c r="VES42" s="194"/>
      <c r="VET42" s="194"/>
      <c r="VEU42" s="194"/>
      <c r="VEV42" s="194"/>
      <c r="VEW42" s="194"/>
      <c r="VEX42" s="194"/>
      <c r="VEY42" s="194"/>
      <c r="VEZ42" s="194"/>
      <c r="VFA42" s="194"/>
      <c r="VFB42" s="194"/>
      <c r="VFC42" s="194"/>
      <c r="VFD42" s="194"/>
      <c r="VFE42" s="194"/>
      <c r="VFF42" s="194"/>
      <c r="VFG42" s="194"/>
      <c r="VFH42" s="194"/>
      <c r="VFI42" s="194"/>
      <c r="VFJ42" s="194"/>
      <c r="VFK42" s="194"/>
      <c r="VFL42" s="194"/>
      <c r="VFM42" s="194"/>
      <c r="VFN42" s="194"/>
      <c r="VFO42" s="194"/>
      <c r="VFP42" s="194"/>
      <c r="VFQ42" s="194"/>
      <c r="VFR42" s="194"/>
      <c r="VFS42" s="194"/>
      <c r="VFT42" s="194"/>
      <c r="VFU42" s="194"/>
      <c r="VFV42" s="194"/>
      <c r="VFW42" s="194"/>
      <c r="VFX42" s="194"/>
      <c r="VFY42" s="194"/>
      <c r="VFZ42" s="194"/>
      <c r="VGA42" s="194"/>
      <c r="VGB42" s="194"/>
      <c r="VGC42" s="194"/>
      <c r="VGD42" s="194"/>
      <c r="VGE42" s="194"/>
      <c r="VGF42" s="194"/>
      <c r="VGG42" s="194"/>
      <c r="VGH42" s="194"/>
      <c r="VGI42" s="194"/>
      <c r="VGJ42" s="194"/>
      <c r="VGK42" s="194"/>
      <c r="VGL42" s="194"/>
      <c r="VGM42" s="194"/>
      <c r="VGN42" s="194"/>
      <c r="VGO42" s="194"/>
      <c r="VGP42" s="194"/>
      <c r="VGQ42" s="194"/>
      <c r="VGR42" s="194"/>
      <c r="VGS42" s="194"/>
      <c r="VGT42" s="194"/>
      <c r="VGU42" s="194"/>
      <c r="VGV42" s="194"/>
      <c r="VGW42" s="194"/>
      <c r="VGX42" s="194"/>
      <c r="VGY42" s="194"/>
      <c r="VGZ42" s="194"/>
      <c r="VHA42" s="194"/>
      <c r="VHB42" s="194"/>
      <c r="VHC42" s="194"/>
      <c r="VHD42" s="194"/>
      <c r="VHE42" s="194"/>
      <c r="VHF42" s="194"/>
      <c r="VHG42" s="194"/>
      <c r="VHH42" s="194"/>
      <c r="VHI42" s="194"/>
      <c r="VHJ42" s="194"/>
      <c r="VHK42" s="194"/>
      <c r="VHL42" s="194"/>
      <c r="VHM42" s="194"/>
      <c r="VHN42" s="194"/>
      <c r="VHO42" s="194"/>
      <c r="VHP42" s="194"/>
      <c r="VHQ42" s="194"/>
      <c r="VHR42" s="194"/>
      <c r="VHS42" s="194"/>
      <c r="VHT42" s="194"/>
      <c r="VHU42" s="194"/>
      <c r="VHV42" s="194"/>
      <c r="VHW42" s="194"/>
      <c r="VHX42" s="194"/>
      <c r="VHY42" s="194"/>
      <c r="VHZ42" s="194"/>
      <c r="VIA42" s="194"/>
      <c r="VIB42" s="194"/>
      <c r="VIC42" s="194"/>
      <c r="VID42" s="194"/>
      <c r="VIE42" s="194"/>
      <c r="VIF42" s="194"/>
      <c r="VIG42" s="194"/>
      <c r="VIH42" s="194"/>
      <c r="VII42" s="194"/>
      <c r="VIJ42" s="194"/>
      <c r="VIK42" s="194"/>
      <c r="VIL42" s="194"/>
      <c r="VIM42" s="194"/>
      <c r="VIN42" s="194"/>
      <c r="VIO42" s="194"/>
      <c r="VIP42" s="194"/>
      <c r="VIQ42" s="194"/>
      <c r="VIR42" s="194"/>
      <c r="VIS42" s="194"/>
      <c r="VIT42" s="194"/>
      <c r="VIU42" s="194"/>
      <c r="VIV42" s="194"/>
      <c r="VIW42" s="194"/>
      <c r="VIX42" s="194"/>
      <c r="VIY42" s="194"/>
      <c r="VIZ42" s="194"/>
      <c r="VJA42" s="194"/>
      <c r="VJB42" s="194"/>
      <c r="VJC42" s="194"/>
      <c r="VJD42" s="194"/>
      <c r="VJE42" s="194"/>
      <c r="VJF42" s="194"/>
      <c r="VJG42" s="194"/>
      <c r="VJH42" s="194"/>
      <c r="VJI42" s="194"/>
      <c r="VJJ42" s="194"/>
      <c r="VJK42" s="194"/>
      <c r="VJL42" s="194"/>
      <c r="VJM42" s="194"/>
      <c r="VJN42" s="194"/>
      <c r="VJO42" s="194"/>
      <c r="VJP42" s="194"/>
      <c r="VJQ42" s="194"/>
      <c r="VJR42" s="194"/>
      <c r="VJS42" s="194"/>
      <c r="VJT42" s="194"/>
      <c r="VJU42" s="194"/>
      <c r="VJV42" s="194"/>
      <c r="VJW42" s="194"/>
      <c r="VJX42" s="194"/>
      <c r="VJY42" s="194"/>
      <c r="VJZ42" s="194"/>
      <c r="VKA42" s="194"/>
      <c r="VKB42" s="194"/>
      <c r="VKC42" s="194"/>
      <c r="VKD42" s="194"/>
      <c r="VKE42" s="194"/>
      <c r="VKF42" s="194"/>
      <c r="VKG42" s="194"/>
      <c r="VKH42" s="194"/>
      <c r="VKI42" s="194"/>
      <c r="VKJ42" s="194"/>
      <c r="VKK42" s="194"/>
      <c r="VKL42" s="194"/>
      <c r="VKM42" s="194"/>
      <c r="VKN42" s="194"/>
      <c r="VKO42" s="194"/>
      <c r="VKP42" s="194"/>
      <c r="VKQ42" s="194"/>
      <c r="VKR42" s="194"/>
      <c r="VKS42" s="194"/>
      <c r="VKT42" s="194"/>
      <c r="VKU42" s="194"/>
      <c r="VKV42" s="194"/>
      <c r="VKW42" s="194"/>
      <c r="VKX42" s="194"/>
      <c r="VKY42" s="194"/>
      <c r="VKZ42" s="194"/>
      <c r="VLA42" s="194"/>
      <c r="VLB42" s="194"/>
      <c r="VLC42" s="194"/>
      <c r="VLD42" s="194"/>
      <c r="VLE42" s="194"/>
      <c r="VLF42" s="194"/>
      <c r="VLG42" s="194"/>
      <c r="VLH42" s="194"/>
      <c r="VLI42" s="194"/>
      <c r="VLJ42" s="194"/>
      <c r="VLK42" s="194"/>
      <c r="VLL42" s="194"/>
      <c r="VLM42" s="194"/>
      <c r="VLN42" s="194"/>
      <c r="VLO42" s="194"/>
      <c r="VLP42" s="194"/>
      <c r="VLQ42" s="194"/>
      <c r="VLR42" s="194"/>
      <c r="VLS42" s="194"/>
      <c r="VLT42" s="194"/>
      <c r="VLU42" s="194"/>
      <c r="VLV42" s="194"/>
      <c r="VLW42" s="194"/>
      <c r="VLX42" s="194"/>
      <c r="VLY42" s="194"/>
      <c r="VLZ42" s="194"/>
      <c r="VMA42" s="194"/>
      <c r="VMB42" s="194"/>
      <c r="VMC42" s="194"/>
      <c r="VMD42" s="194"/>
      <c r="VME42" s="194"/>
      <c r="VMF42" s="194"/>
      <c r="VMG42" s="194"/>
      <c r="VMH42" s="194"/>
      <c r="VMI42" s="194"/>
      <c r="VMJ42" s="194"/>
      <c r="VMK42" s="194"/>
      <c r="VML42" s="194"/>
      <c r="VMM42" s="194"/>
      <c r="VMN42" s="194"/>
      <c r="VMO42" s="194"/>
      <c r="VMP42" s="194"/>
      <c r="VMQ42" s="194"/>
      <c r="VMR42" s="194"/>
      <c r="VMS42" s="194"/>
      <c r="VMT42" s="194"/>
      <c r="VMU42" s="194"/>
      <c r="VMV42" s="194"/>
      <c r="VMW42" s="194"/>
      <c r="VMX42" s="194"/>
      <c r="VMY42" s="194"/>
      <c r="VMZ42" s="194"/>
      <c r="VNA42" s="194"/>
      <c r="VNB42" s="194"/>
      <c r="VNC42" s="194"/>
      <c r="VND42" s="194"/>
      <c r="VNE42" s="194"/>
      <c r="VNF42" s="194"/>
      <c r="VNG42" s="194"/>
      <c r="VNH42" s="194"/>
      <c r="VNI42" s="194"/>
      <c r="VNJ42" s="194"/>
      <c r="VNK42" s="194"/>
      <c r="VNL42" s="194"/>
      <c r="VNM42" s="194"/>
      <c r="VNN42" s="194"/>
      <c r="VNO42" s="194"/>
      <c r="VNP42" s="194"/>
      <c r="VNQ42" s="194"/>
      <c r="VNR42" s="194"/>
      <c r="VNS42" s="194"/>
      <c r="VNT42" s="194"/>
      <c r="VNU42" s="194"/>
      <c r="VNV42" s="194"/>
      <c r="VNW42" s="194"/>
      <c r="VNX42" s="194"/>
      <c r="VNY42" s="194"/>
      <c r="VNZ42" s="194"/>
      <c r="VOA42" s="194"/>
      <c r="VOB42" s="194"/>
      <c r="VOC42" s="194"/>
      <c r="VOD42" s="194"/>
      <c r="VOE42" s="194"/>
      <c r="VOF42" s="194"/>
      <c r="VOG42" s="194"/>
      <c r="VOH42" s="194"/>
      <c r="VOI42" s="194"/>
      <c r="VOJ42" s="194"/>
      <c r="VOK42" s="194"/>
      <c r="VOL42" s="194"/>
      <c r="VOM42" s="194"/>
      <c r="VON42" s="194"/>
      <c r="VOO42" s="194"/>
      <c r="VOP42" s="194"/>
      <c r="VOQ42" s="194"/>
      <c r="VOR42" s="194"/>
      <c r="VOS42" s="194"/>
      <c r="VOT42" s="194"/>
      <c r="VOU42" s="194"/>
      <c r="VOV42" s="194"/>
      <c r="VOW42" s="194"/>
      <c r="VOX42" s="194"/>
      <c r="VOY42" s="194"/>
      <c r="VOZ42" s="194"/>
      <c r="VPA42" s="194"/>
      <c r="VPB42" s="194"/>
      <c r="VPC42" s="194"/>
      <c r="VPD42" s="194"/>
      <c r="VPE42" s="194"/>
      <c r="VPF42" s="194"/>
      <c r="VPG42" s="194"/>
      <c r="VPH42" s="194"/>
      <c r="VPI42" s="194"/>
      <c r="VPJ42" s="194"/>
      <c r="VPK42" s="194"/>
      <c r="VPL42" s="194"/>
      <c r="VPM42" s="194"/>
      <c r="VPN42" s="194"/>
      <c r="VPO42" s="194"/>
      <c r="VPP42" s="194"/>
      <c r="VPQ42" s="194"/>
      <c r="VPR42" s="194"/>
      <c r="VPS42" s="194"/>
      <c r="VPT42" s="194"/>
      <c r="VPU42" s="194"/>
      <c r="VPV42" s="194"/>
      <c r="VPW42" s="194"/>
      <c r="VPX42" s="194"/>
      <c r="VPY42" s="194"/>
      <c r="VPZ42" s="194"/>
      <c r="VQA42" s="194"/>
      <c r="VQB42" s="194"/>
      <c r="VQC42" s="194"/>
      <c r="VQD42" s="194"/>
      <c r="VQE42" s="194"/>
      <c r="VQF42" s="194"/>
      <c r="VQG42" s="194"/>
      <c r="VQH42" s="194"/>
      <c r="VQI42" s="194"/>
      <c r="VQJ42" s="194"/>
      <c r="VQK42" s="194"/>
      <c r="VQL42" s="194"/>
      <c r="VQM42" s="194"/>
      <c r="VQN42" s="194"/>
      <c r="VQO42" s="194"/>
      <c r="VQP42" s="194"/>
      <c r="VQQ42" s="194"/>
      <c r="VQR42" s="194"/>
      <c r="VQS42" s="194"/>
      <c r="VQT42" s="194"/>
      <c r="VQU42" s="194"/>
      <c r="VQV42" s="194"/>
      <c r="VQW42" s="194"/>
      <c r="VQX42" s="194"/>
      <c r="VQY42" s="194"/>
      <c r="VQZ42" s="194"/>
      <c r="VRA42" s="194"/>
      <c r="VRB42" s="194"/>
      <c r="VRC42" s="194"/>
      <c r="VRD42" s="194"/>
      <c r="VRE42" s="194"/>
      <c r="VRF42" s="194"/>
      <c r="VRG42" s="194"/>
      <c r="VRH42" s="194"/>
      <c r="VRI42" s="194"/>
      <c r="VRJ42" s="194"/>
      <c r="VRK42" s="194"/>
      <c r="VRL42" s="194"/>
      <c r="VRM42" s="194"/>
      <c r="VRN42" s="194"/>
      <c r="VRO42" s="194"/>
      <c r="VRP42" s="194"/>
      <c r="VRQ42" s="194"/>
      <c r="VRR42" s="194"/>
      <c r="VRS42" s="194"/>
      <c r="VRT42" s="194"/>
      <c r="VRU42" s="194"/>
      <c r="VRV42" s="194"/>
      <c r="VRW42" s="194"/>
      <c r="VRX42" s="194"/>
      <c r="VRY42" s="194"/>
      <c r="VRZ42" s="194"/>
      <c r="VSA42" s="194"/>
      <c r="VSB42" s="194"/>
      <c r="VSC42" s="194"/>
      <c r="VSD42" s="194"/>
      <c r="VSE42" s="194"/>
      <c r="VSF42" s="194"/>
      <c r="VSG42" s="194"/>
      <c r="VSH42" s="194"/>
      <c r="VSI42" s="194"/>
      <c r="VSJ42" s="194"/>
      <c r="VSK42" s="194"/>
      <c r="VSL42" s="194"/>
      <c r="VSM42" s="194"/>
      <c r="VSN42" s="194"/>
      <c r="VSO42" s="194"/>
      <c r="VSP42" s="194"/>
      <c r="VSQ42" s="194"/>
      <c r="VSR42" s="194"/>
      <c r="VSS42" s="194"/>
      <c r="VST42" s="194"/>
      <c r="VSU42" s="194"/>
      <c r="VSV42" s="194"/>
      <c r="VSW42" s="194"/>
      <c r="VSX42" s="194"/>
      <c r="VSY42" s="194"/>
      <c r="VSZ42" s="194"/>
      <c r="VTA42" s="194"/>
      <c r="VTB42" s="194"/>
      <c r="VTC42" s="194"/>
      <c r="VTD42" s="194"/>
      <c r="VTE42" s="194"/>
      <c r="VTF42" s="194"/>
      <c r="VTG42" s="194"/>
      <c r="VTH42" s="194"/>
      <c r="VTI42" s="194"/>
      <c r="VTJ42" s="194"/>
      <c r="VTK42" s="194"/>
      <c r="VTL42" s="194"/>
      <c r="VTM42" s="194"/>
      <c r="VTN42" s="194"/>
      <c r="VTO42" s="194"/>
      <c r="VTP42" s="194"/>
      <c r="VTQ42" s="194"/>
      <c r="VTR42" s="194"/>
      <c r="VTS42" s="194"/>
      <c r="VTT42" s="194"/>
      <c r="VTU42" s="194"/>
      <c r="VTV42" s="194"/>
      <c r="VTW42" s="194"/>
      <c r="VTX42" s="194"/>
      <c r="VTY42" s="194"/>
      <c r="VTZ42" s="194"/>
      <c r="VUA42" s="194"/>
      <c r="VUB42" s="194"/>
      <c r="VUC42" s="194"/>
      <c r="VUD42" s="194"/>
      <c r="VUE42" s="194"/>
      <c r="VUF42" s="194"/>
      <c r="VUG42" s="194"/>
      <c r="VUH42" s="194"/>
      <c r="VUI42" s="194"/>
      <c r="VUJ42" s="194"/>
      <c r="VUK42" s="194"/>
      <c r="VUL42" s="194"/>
      <c r="VUM42" s="194"/>
      <c r="VUN42" s="194"/>
      <c r="VUO42" s="194"/>
      <c r="VUP42" s="194"/>
      <c r="VUQ42" s="194"/>
      <c r="VUR42" s="194"/>
      <c r="VUS42" s="194"/>
      <c r="VUT42" s="194"/>
      <c r="VUU42" s="194"/>
      <c r="VUV42" s="194"/>
      <c r="VUW42" s="194"/>
      <c r="VUX42" s="194"/>
      <c r="VUY42" s="194"/>
      <c r="VUZ42" s="194"/>
      <c r="VVA42" s="194"/>
      <c r="VVB42" s="194"/>
      <c r="VVC42" s="194"/>
      <c r="VVD42" s="194"/>
      <c r="VVE42" s="194"/>
      <c r="VVF42" s="194"/>
      <c r="VVG42" s="194"/>
      <c r="VVH42" s="194"/>
      <c r="VVI42" s="194"/>
      <c r="VVJ42" s="194"/>
      <c r="VVK42" s="194"/>
      <c r="VVL42" s="194"/>
      <c r="VVM42" s="194"/>
      <c r="VVN42" s="194"/>
      <c r="VVO42" s="194"/>
      <c r="VVP42" s="194"/>
      <c r="VVQ42" s="194"/>
      <c r="VVR42" s="194"/>
      <c r="VVS42" s="194"/>
      <c r="VVT42" s="194"/>
      <c r="VVU42" s="194"/>
      <c r="VVV42" s="194"/>
      <c r="VVW42" s="194"/>
      <c r="VVX42" s="194"/>
      <c r="VVY42" s="194"/>
      <c r="VVZ42" s="194"/>
      <c r="VWA42" s="194"/>
      <c r="VWB42" s="194"/>
      <c r="VWC42" s="194"/>
      <c r="VWD42" s="194"/>
      <c r="VWE42" s="194"/>
      <c r="VWF42" s="194"/>
      <c r="VWG42" s="194"/>
      <c r="VWH42" s="194"/>
      <c r="VWI42" s="194"/>
      <c r="VWJ42" s="194"/>
      <c r="VWK42" s="194"/>
      <c r="VWL42" s="194"/>
      <c r="VWM42" s="194"/>
      <c r="VWN42" s="194"/>
      <c r="VWO42" s="194"/>
      <c r="VWP42" s="194"/>
      <c r="VWQ42" s="194"/>
      <c r="VWR42" s="194"/>
      <c r="VWS42" s="194"/>
      <c r="VWT42" s="194"/>
      <c r="VWU42" s="194"/>
      <c r="VWV42" s="194"/>
      <c r="VWW42" s="194"/>
      <c r="VWX42" s="194"/>
      <c r="VWY42" s="194"/>
      <c r="VWZ42" s="194"/>
      <c r="VXA42" s="194"/>
      <c r="VXB42" s="194"/>
      <c r="VXC42" s="194"/>
      <c r="VXD42" s="194"/>
      <c r="VXE42" s="194"/>
      <c r="VXF42" s="194"/>
      <c r="VXG42" s="194"/>
      <c r="VXH42" s="194"/>
      <c r="VXI42" s="194"/>
      <c r="VXJ42" s="194"/>
      <c r="VXK42" s="194"/>
      <c r="VXL42" s="194"/>
      <c r="VXM42" s="194"/>
      <c r="VXN42" s="194"/>
      <c r="VXO42" s="194"/>
      <c r="VXP42" s="194"/>
      <c r="VXQ42" s="194"/>
      <c r="VXR42" s="194"/>
      <c r="VXS42" s="194"/>
      <c r="VXT42" s="194"/>
      <c r="VXU42" s="194"/>
      <c r="VXV42" s="194"/>
      <c r="VXW42" s="194"/>
      <c r="VXX42" s="194"/>
      <c r="VXY42" s="194"/>
      <c r="VXZ42" s="194"/>
      <c r="VYA42" s="194"/>
      <c r="VYB42" s="194"/>
      <c r="VYC42" s="194"/>
      <c r="VYD42" s="194"/>
      <c r="VYE42" s="194"/>
      <c r="VYF42" s="194"/>
      <c r="VYG42" s="194"/>
      <c r="VYH42" s="194"/>
      <c r="VYI42" s="194"/>
      <c r="VYJ42" s="194"/>
      <c r="VYK42" s="194"/>
      <c r="VYL42" s="194"/>
      <c r="VYM42" s="194"/>
      <c r="VYN42" s="194"/>
      <c r="VYO42" s="194"/>
      <c r="VYP42" s="194"/>
      <c r="VYQ42" s="194"/>
      <c r="VYR42" s="194"/>
      <c r="VYS42" s="194"/>
      <c r="VYT42" s="194"/>
      <c r="VYU42" s="194"/>
      <c r="VYV42" s="194"/>
      <c r="VYW42" s="194"/>
      <c r="VYX42" s="194"/>
      <c r="VYY42" s="194"/>
      <c r="VYZ42" s="194"/>
      <c r="VZA42" s="194"/>
      <c r="VZB42" s="194"/>
      <c r="VZC42" s="194"/>
      <c r="VZD42" s="194"/>
      <c r="VZE42" s="194"/>
      <c r="VZF42" s="194"/>
      <c r="VZG42" s="194"/>
      <c r="VZH42" s="194"/>
      <c r="VZI42" s="194"/>
      <c r="VZJ42" s="194"/>
      <c r="VZK42" s="194"/>
      <c r="VZL42" s="194"/>
      <c r="VZM42" s="194"/>
      <c r="VZN42" s="194"/>
      <c r="VZO42" s="194"/>
      <c r="VZP42" s="194"/>
      <c r="VZQ42" s="194"/>
      <c r="VZR42" s="194"/>
      <c r="VZS42" s="194"/>
      <c r="VZT42" s="194"/>
      <c r="VZU42" s="194"/>
      <c r="VZV42" s="194"/>
      <c r="VZW42" s="194"/>
      <c r="VZX42" s="194"/>
      <c r="VZY42" s="194"/>
      <c r="VZZ42" s="194"/>
      <c r="WAA42" s="194"/>
      <c r="WAB42" s="194"/>
      <c r="WAC42" s="194"/>
      <c r="WAD42" s="194"/>
      <c r="WAE42" s="194"/>
      <c r="WAF42" s="194"/>
      <c r="WAG42" s="194"/>
      <c r="WAH42" s="194"/>
      <c r="WAI42" s="194"/>
      <c r="WAJ42" s="194"/>
      <c r="WAK42" s="194"/>
      <c r="WAL42" s="194"/>
      <c r="WAM42" s="194"/>
      <c r="WAN42" s="194"/>
      <c r="WAO42" s="194"/>
      <c r="WAP42" s="194"/>
      <c r="WAQ42" s="194"/>
      <c r="WAR42" s="194"/>
      <c r="WAS42" s="194"/>
      <c r="WAT42" s="194"/>
      <c r="WAU42" s="194"/>
      <c r="WAV42" s="194"/>
      <c r="WAW42" s="194"/>
      <c r="WAX42" s="194"/>
      <c r="WAY42" s="194"/>
      <c r="WAZ42" s="194"/>
      <c r="WBA42" s="194"/>
      <c r="WBB42" s="194"/>
      <c r="WBC42" s="194"/>
      <c r="WBD42" s="194"/>
      <c r="WBE42" s="194"/>
      <c r="WBF42" s="194"/>
      <c r="WBG42" s="194"/>
      <c r="WBH42" s="194"/>
      <c r="WBI42" s="194"/>
      <c r="WBJ42" s="194"/>
      <c r="WBK42" s="194"/>
      <c r="WBL42" s="194"/>
      <c r="WBM42" s="194"/>
      <c r="WBN42" s="194"/>
      <c r="WBO42" s="194"/>
      <c r="WBP42" s="194"/>
      <c r="WBQ42" s="194"/>
      <c r="WBR42" s="194"/>
      <c r="WBS42" s="194"/>
      <c r="WBT42" s="194"/>
      <c r="WBU42" s="194"/>
      <c r="WBV42" s="194"/>
      <c r="WBW42" s="194"/>
      <c r="WBX42" s="194"/>
      <c r="WBY42" s="194"/>
      <c r="WBZ42" s="194"/>
      <c r="WCA42" s="194"/>
      <c r="WCB42" s="194"/>
      <c r="WCC42" s="194"/>
      <c r="WCD42" s="194"/>
      <c r="WCE42" s="194"/>
      <c r="WCF42" s="194"/>
      <c r="WCG42" s="194"/>
      <c r="WCH42" s="194"/>
      <c r="WCI42" s="194"/>
      <c r="WCJ42" s="194"/>
      <c r="WCK42" s="194"/>
      <c r="WCL42" s="194"/>
      <c r="WCM42" s="194"/>
      <c r="WCN42" s="194"/>
      <c r="WCO42" s="194"/>
      <c r="WCP42" s="194"/>
      <c r="WCQ42" s="194"/>
      <c r="WCR42" s="194"/>
      <c r="WCS42" s="194"/>
      <c r="WCT42" s="194"/>
      <c r="WCU42" s="194"/>
      <c r="WCV42" s="194"/>
      <c r="WCW42" s="194"/>
      <c r="WCX42" s="194"/>
      <c r="WCY42" s="194"/>
      <c r="WCZ42" s="194"/>
      <c r="WDA42" s="194"/>
      <c r="WDB42" s="194"/>
      <c r="WDC42" s="194"/>
      <c r="WDD42" s="194"/>
      <c r="WDE42" s="194"/>
      <c r="WDF42" s="194"/>
      <c r="WDG42" s="194"/>
      <c r="WDH42" s="194"/>
      <c r="WDI42" s="194"/>
      <c r="WDJ42" s="194"/>
      <c r="WDK42" s="194"/>
      <c r="WDL42" s="194"/>
      <c r="WDM42" s="194"/>
      <c r="WDN42" s="194"/>
      <c r="WDO42" s="194"/>
      <c r="WDP42" s="194"/>
      <c r="WDQ42" s="194"/>
      <c r="WDR42" s="194"/>
      <c r="WDS42" s="194"/>
      <c r="WDT42" s="194"/>
      <c r="WDU42" s="194"/>
      <c r="WDV42" s="194"/>
      <c r="WDW42" s="194"/>
      <c r="WDX42" s="194"/>
      <c r="WDY42" s="194"/>
      <c r="WDZ42" s="194"/>
      <c r="WEA42" s="194"/>
      <c r="WEB42" s="194"/>
      <c r="WEC42" s="194"/>
      <c r="WED42" s="194"/>
      <c r="WEE42" s="194"/>
      <c r="WEF42" s="194"/>
      <c r="WEG42" s="194"/>
      <c r="WEH42" s="194"/>
      <c r="WEI42" s="194"/>
      <c r="WEJ42" s="194"/>
      <c r="WEK42" s="194"/>
      <c r="WEL42" s="194"/>
      <c r="WEM42" s="194"/>
      <c r="WEN42" s="194"/>
      <c r="WEO42" s="194"/>
      <c r="WEP42" s="194"/>
      <c r="WEQ42" s="194"/>
      <c r="WER42" s="194"/>
      <c r="WES42" s="194"/>
      <c r="WET42" s="194"/>
      <c r="WEU42" s="194"/>
      <c r="WEV42" s="194"/>
      <c r="WEW42" s="194"/>
      <c r="WEX42" s="194"/>
      <c r="WEY42" s="194"/>
      <c r="WEZ42" s="194"/>
      <c r="WFA42" s="194"/>
      <c r="WFB42" s="194"/>
      <c r="WFC42" s="194"/>
      <c r="WFD42" s="194"/>
      <c r="WFE42" s="194"/>
      <c r="WFF42" s="194"/>
      <c r="WFG42" s="194"/>
      <c r="WFH42" s="194"/>
      <c r="WFI42" s="194"/>
      <c r="WFJ42" s="194"/>
      <c r="WFK42" s="194"/>
      <c r="WFL42" s="194"/>
      <c r="WFM42" s="194"/>
      <c r="WFN42" s="194"/>
      <c r="WFO42" s="194"/>
      <c r="WFP42" s="194"/>
      <c r="WFQ42" s="194"/>
      <c r="WFR42" s="194"/>
      <c r="WFS42" s="194"/>
      <c r="WFT42" s="194"/>
      <c r="WFU42" s="194"/>
      <c r="WFV42" s="194"/>
      <c r="WFW42" s="194"/>
      <c r="WFX42" s="194"/>
      <c r="WFY42" s="194"/>
      <c r="WFZ42" s="194"/>
      <c r="WGA42" s="194"/>
      <c r="WGB42" s="194"/>
      <c r="WGC42" s="194"/>
      <c r="WGD42" s="194"/>
      <c r="WGE42" s="194"/>
      <c r="WGF42" s="194"/>
      <c r="WGG42" s="194"/>
      <c r="WGH42" s="194"/>
      <c r="WGI42" s="194"/>
      <c r="WGJ42" s="194"/>
      <c r="WGK42" s="194"/>
      <c r="WGL42" s="194"/>
      <c r="WGM42" s="194"/>
      <c r="WGN42" s="194"/>
      <c r="WGO42" s="194"/>
      <c r="WGP42" s="194"/>
      <c r="WGQ42" s="194"/>
      <c r="WGR42" s="194"/>
      <c r="WGS42" s="194"/>
      <c r="WGT42" s="194"/>
      <c r="WGU42" s="194"/>
      <c r="WGV42" s="194"/>
      <c r="WGW42" s="194"/>
      <c r="WGX42" s="194"/>
      <c r="WGY42" s="194"/>
      <c r="WGZ42" s="194"/>
      <c r="WHA42" s="194"/>
      <c r="WHB42" s="194"/>
      <c r="WHC42" s="194"/>
      <c r="WHD42" s="194"/>
      <c r="WHE42" s="194"/>
      <c r="WHF42" s="194"/>
      <c r="WHG42" s="194"/>
      <c r="WHH42" s="194"/>
      <c r="WHI42" s="194"/>
      <c r="WHJ42" s="194"/>
      <c r="WHK42" s="194"/>
      <c r="WHL42" s="194"/>
      <c r="WHM42" s="194"/>
      <c r="WHN42" s="194"/>
      <c r="WHO42" s="194"/>
      <c r="WHP42" s="194"/>
      <c r="WHQ42" s="194"/>
      <c r="WHR42" s="194"/>
      <c r="WHS42" s="194"/>
      <c r="WHT42" s="194"/>
      <c r="WHU42" s="194"/>
      <c r="WHV42" s="194"/>
      <c r="WHW42" s="194"/>
      <c r="WHX42" s="194"/>
      <c r="WHY42" s="194"/>
      <c r="WHZ42" s="194"/>
      <c r="WIA42" s="194"/>
      <c r="WIB42" s="194"/>
      <c r="WIC42" s="194"/>
      <c r="WID42" s="194"/>
      <c r="WIE42" s="194"/>
      <c r="WIF42" s="194"/>
      <c r="WIG42" s="194"/>
      <c r="WIH42" s="194"/>
      <c r="WII42" s="194"/>
      <c r="WIJ42" s="194"/>
      <c r="WIK42" s="194"/>
      <c r="WIL42" s="194"/>
      <c r="WIM42" s="194"/>
      <c r="WIN42" s="194"/>
      <c r="WIO42" s="194"/>
      <c r="WIP42" s="194"/>
      <c r="WIQ42" s="194"/>
      <c r="WIR42" s="194"/>
      <c r="WIS42" s="194"/>
      <c r="WIT42" s="194"/>
      <c r="WIU42" s="194"/>
      <c r="WIV42" s="194"/>
      <c r="WIW42" s="194"/>
      <c r="WIX42" s="194"/>
      <c r="WIY42" s="194"/>
      <c r="WIZ42" s="194"/>
      <c r="WJA42" s="194"/>
      <c r="WJB42" s="194"/>
      <c r="WJC42" s="194"/>
      <c r="WJD42" s="194"/>
      <c r="WJE42" s="194"/>
      <c r="WJF42" s="194"/>
      <c r="WJG42" s="194"/>
      <c r="WJH42" s="194"/>
      <c r="WJI42" s="194"/>
      <c r="WJJ42" s="194"/>
      <c r="WJK42" s="194"/>
      <c r="WJL42" s="194"/>
      <c r="WJM42" s="194"/>
      <c r="WJN42" s="194"/>
      <c r="WJO42" s="194"/>
      <c r="WJP42" s="194"/>
      <c r="WJQ42" s="194"/>
      <c r="WJR42" s="194"/>
      <c r="WJS42" s="194"/>
      <c r="WJT42" s="194"/>
      <c r="WJU42" s="194"/>
      <c r="WJV42" s="194"/>
      <c r="WJW42" s="194"/>
      <c r="WJX42" s="194"/>
      <c r="WJY42" s="194"/>
      <c r="WJZ42" s="194"/>
      <c r="WKA42" s="194"/>
      <c r="WKB42" s="194"/>
      <c r="WKC42" s="194"/>
      <c r="WKD42" s="194"/>
      <c r="WKE42" s="194"/>
      <c r="WKF42" s="194"/>
      <c r="WKG42" s="194"/>
      <c r="WKH42" s="194"/>
      <c r="WKI42" s="194"/>
      <c r="WKJ42" s="194"/>
      <c r="WKK42" s="194"/>
      <c r="WKL42" s="194"/>
      <c r="WKM42" s="194"/>
      <c r="WKN42" s="194"/>
      <c r="WKO42" s="194"/>
      <c r="WKP42" s="194"/>
      <c r="WKQ42" s="194"/>
      <c r="WKR42" s="194"/>
      <c r="WKS42" s="194"/>
      <c r="WKT42" s="194"/>
      <c r="WKU42" s="194"/>
      <c r="WKV42" s="194"/>
      <c r="WKW42" s="194"/>
      <c r="WKX42" s="194"/>
      <c r="WKY42" s="194"/>
      <c r="WKZ42" s="194"/>
      <c r="WLA42" s="194"/>
      <c r="WLB42" s="194"/>
      <c r="WLC42" s="194"/>
      <c r="WLD42" s="194"/>
      <c r="WLE42" s="194"/>
      <c r="WLF42" s="194"/>
      <c r="WLG42" s="194"/>
      <c r="WLH42" s="194"/>
      <c r="WLI42" s="194"/>
      <c r="WLJ42" s="194"/>
      <c r="WLK42" s="194"/>
      <c r="WLL42" s="194"/>
      <c r="WLM42" s="194"/>
      <c r="WLN42" s="194"/>
      <c r="WLO42" s="194"/>
      <c r="WLP42" s="194"/>
      <c r="WLQ42" s="194"/>
      <c r="WLR42" s="194"/>
      <c r="WLS42" s="194"/>
      <c r="WLT42" s="194"/>
      <c r="WLU42" s="194"/>
      <c r="WLV42" s="194"/>
      <c r="WLW42" s="194"/>
      <c r="WLX42" s="194"/>
      <c r="WLY42" s="194"/>
      <c r="WLZ42" s="194"/>
      <c r="WMA42" s="194"/>
      <c r="WMB42" s="194"/>
      <c r="WMC42" s="194"/>
      <c r="WMD42" s="194"/>
      <c r="WME42" s="194"/>
      <c r="WMF42" s="194"/>
      <c r="WMG42" s="194"/>
      <c r="WMH42" s="194"/>
      <c r="WMI42" s="194"/>
      <c r="WMJ42" s="194"/>
      <c r="WMK42" s="194"/>
      <c r="WML42" s="194"/>
      <c r="WMM42" s="194"/>
      <c r="WMN42" s="194"/>
      <c r="WMO42" s="194"/>
      <c r="WMP42" s="194"/>
      <c r="WMQ42" s="194"/>
      <c r="WMR42" s="194"/>
      <c r="WMS42" s="194"/>
      <c r="WMT42" s="194"/>
      <c r="WMU42" s="194"/>
      <c r="WMV42" s="194"/>
      <c r="WMW42" s="194"/>
      <c r="WMX42" s="194"/>
      <c r="WMY42" s="194"/>
      <c r="WMZ42" s="194"/>
      <c r="WNA42" s="194"/>
      <c r="WNB42" s="194"/>
      <c r="WNC42" s="194"/>
      <c r="WND42" s="194"/>
      <c r="WNE42" s="194"/>
      <c r="WNF42" s="194"/>
      <c r="WNG42" s="194"/>
      <c r="WNH42" s="194"/>
      <c r="WNI42" s="194"/>
      <c r="WNJ42" s="194"/>
      <c r="WNK42" s="194"/>
      <c r="WNL42" s="194"/>
      <c r="WNM42" s="194"/>
      <c r="WNN42" s="194"/>
      <c r="WNO42" s="194"/>
      <c r="WNP42" s="194"/>
      <c r="WNQ42" s="194"/>
      <c r="WNR42" s="194"/>
      <c r="WNS42" s="194"/>
      <c r="WNT42" s="194"/>
      <c r="WNU42" s="194"/>
      <c r="WNV42" s="194"/>
      <c r="WNW42" s="194"/>
      <c r="WNX42" s="194"/>
      <c r="WNY42" s="194"/>
      <c r="WNZ42" s="194"/>
      <c r="WOA42" s="194"/>
      <c r="WOB42" s="194"/>
      <c r="WOC42" s="194"/>
      <c r="WOD42" s="194"/>
      <c r="WOE42" s="194"/>
      <c r="WOF42" s="194"/>
      <c r="WOG42" s="194"/>
      <c r="WOH42" s="194"/>
      <c r="WOI42" s="194"/>
      <c r="WOJ42" s="194"/>
      <c r="WOK42" s="194"/>
      <c r="WOL42" s="194"/>
      <c r="WOM42" s="194"/>
      <c r="WON42" s="194"/>
      <c r="WOO42" s="194"/>
      <c r="WOP42" s="194"/>
      <c r="WOQ42" s="194"/>
      <c r="WOR42" s="194"/>
      <c r="WOS42" s="194"/>
      <c r="WOT42" s="194"/>
      <c r="WOU42" s="194"/>
      <c r="WOV42" s="194"/>
      <c r="WOW42" s="194"/>
      <c r="WOX42" s="194"/>
      <c r="WOY42" s="194"/>
      <c r="WOZ42" s="194"/>
      <c r="WPA42" s="194"/>
      <c r="WPB42" s="194"/>
      <c r="WPC42" s="194"/>
      <c r="WPD42" s="194"/>
      <c r="WPE42" s="194"/>
      <c r="WPF42" s="194"/>
      <c r="WPG42" s="194"/>
      <c r="WPH42" s="194"/>
      <c r="WPI42" s="194"/>
      <c r="WPJ42" s="194"/>
      <c r="WPK42" s="194"/>
      <c r="WPL42" s="194"/>
      <c r="WPM42" s="194"/>
      <c r="WPN42" s="194"/>
      <c r="WPO42" s="194"/>
      <c r="WPP42" s="194"/>
      <c r="WPQ42" s="194"/>
      <c r="WPR42" s="194"/>
      <c r="WPS42" s="194"/>
      <c r="WPT42" s="194"/>
      <c r="WPU42" s="194"/>
      <c r="WPV42" s="194"/>
      <c r="WPW42" s="194"/>
      <c r="WPX42" s="194"/>
      <c r="WPY42" s="194"/>
      <c r="WPZ42" s="194"/>
      <c r="WQA42" s="194"/>
      <c r="WQB42" s="194"/>
      <c r="WQC42" s="194"/>
      <c r="WQD42" s="194"/>
      <c r="WQE42" s="194"/>
      <c r="WQF42" s="194"/>
      <c r="WQG42" s="194"/>
      <c r="WQH42" s="194"/>
      <c r="WQI42" s="194"/>
      <c r="WQJ42" s="194"/>
      <c r="WQK42" s="194"/>
      <c r="WQL42" s="194"/>
      <c r="WQM42" s="194"/>
      <c r="WQN42" s="194"/>
      <c r="WQO42" s="194"/>
      <c r="WQP42" s="194"/>
      <c r="WQQ42" s="194"/>
      <c r="WQR42" s="194"/>
      <c r="WQS42" s="194"/>
      <c r="WQT42" s="194"/>
      <c r="WQU42" s="194"/>
      <c r="WQV42" s="194"/>
      <c r="WQW42" s="194"/>
      <c r="WQX42" s="194"/>
      <c r="WQY42" s="194"/>
      <c r="WQZ42" s="194"/>
      <c r="WRA42" s="194"/>
      <c r="WRB42" s="194"/>
      <c r="WRC42" s="194"/>
      <c r="WRD42" s="194"/>
      <c r="WRE42" s="194"/>
      <c r="WRF42" s="194"/>
      <c r="WRG42" s="194"/>
      <c r="WRH42" s="194"/>
      <c r="WRI42" s="194"/>
      <c r="WRJ42" s="194"/>
      <c r="WRK42" s="194"/>
      <c r="WRL42" s="194"/>
      <c r="WRM42" s="194"/>
      <c r="WRN42" s="194"/>
      <c r="WRO42" s="194"/>
      <c r="WRP42" s="194"/>
      <c r="WRQ42" s="194"/>
      <c r="WRR42" s="194"/>
      <c r="WRS42" s="194"/>
      <c r="WRT42" s="194"/>
      <c r="WRU42" s="194"/>
      <c r="WRV42" s="194"/>
      <c r="WRW42" s="194"/>
      <c r="WRX42" s="194"/>
      <c r="WRY42" s="194"/>
      <c r="WRZ42" s="194"/>
      <c r="WSA42" s="194"/>
      <c r="WSB42" s="194"/>
      <c r="WSC42" s="194"/>
      <c r="WSD42" s="194"/>
      <c r="WSE42" s="194"/>
      <c r="WSF42" s="194"/>
      <c r="WSG42" s="194"/>
      <c r="WSH42" s="194"/>
      <c r="WSI42" s="194"/>
      <c r="WSJ42" s="194"/>
      <c r="WSK42" s="194"/>
      <c r="WSL42" s="194"/>
      <c r="WSM42" s="194"/>
      <c r="WSN42" s="194"/>
      <c r="WSO42" s="194"/>
      <c r="WSP42" s="194"/>
      <c r="WSQ42" s="194"/>
      <c r="WSR42" s="194"/>
      <c r="WSS42" s="194"/>
      <c r="WST42" s="194"/>
      <c r="WSU42" s="194"/>
      <c r="WSV42" s="194"/>
      <c r="WSW42" s="194"/>
      <c r="WSX42" s="194"/>
      <c r="WSY42" s="194"/>
      <c r="WSZ42" s="194"/>
      <c r="WTA42" s="194"/>
      <c r="WTB42" s="194"/>
      <c r="WTC42" s="194"/>
      <c r="WTD42" s="194"/>
      <c r="WTE42" s="194"/>
      <c r="WTF42" s="194"/>
      <c r="WTG42" s="194"/>
      <c r="WTH42" s="194"/>
      <c r="WTI42" s="194"/>
      <c r="WTJ42" s="194"/>
      <c r="WTK42" s="194"/>
      <c r="WTL42" s="194"/>
      <c r="WTM42" s="194"/>
      <c r="WTN42" s="194"/>
      <c r="WTO42" s="194"/>
      <c r="WTP42" s="194"/>
      <c r="WTQ42" s="194"/>
      <c r="WTR42" s="194"/>
      <c r="WTS42" s="194"/>
      <c r="WTT42" s="194"/>
      <c r="WTU42" s="194"/>
      <c r="WTV42" s="194"/>
      <c r="WTW42" s="194"/>
      <c r="WTX42" s="194"/>
      <c r="WTY42" s="194"/>
      <c r="WTZ42" s="194"/>
      <c r="WUA42" s="194"/>
      <c r="WUB42" s="194"/>
      <c r="WUC42" s="194"/>
      <c r="WUD42" s="194"/>
      <c r="WUE42" s="194"/>
      <c r="WUF42" s="194"/>
      <c r="WUG42" s="194"/>
      <c r="WUH42" s="194"/>
      <c r="WUI42" s="194"/>
      <c r="WUJ42" s="194"/>
      <c r="WUK42" s="194"/>
      <c r="WUL42" s="194"/>
      <c r="WUM42" s="194"/>
      <c r="WUN42" s="194"/>
      <c r="WUO42" s="194"/>
      <c r="WUP42" s="194"/>
      <c r="WUQ42" s="194"/>
      <c r="WUR42" s="194"/>
      <c r="WUS42" s="194"/>
      <c r="WUT42" s="194"/>
      <c r="WUU42" s="194"/>
      <c r="WUV42" s="194"/>
      <c r="WUW42" s="194"/>
      <c r="WUX42" s="194"/>
      <c r="WUY42" s="194"/>
      <c r="WUZ42" s="194"/>
      <c r="WVA42" s="194"/>
      <c r="WVB42" s="194"/>
      <c r="WVC42" s="194"/>
      <c r="WVD42" s="194"/>
      <c r="WVE42" s="194"/>
      <c r="WVF42" s="194"/>
      <c r="WVG42" s="194"/>
      <c r="WVH42" s="194"/>
      <c r="WVI42" s="194"/>
      <c r="WVJ42" s="194"/>
      <c r="WVK42" s="194"/>
      <c r="WVL42" s="194"/>
      <c r="WVM42" s="194"/>
      <c r="WVN42" s="194"/>
      <c r="WVO42" s="194"/>
      <c r="WVP42" s="194"/>
      <c r="WVQ42" s="194"/>
      <c r="WVR42" s="194"/>
      <c r="WVS42" s="194"/>
      <c r="WVT42" s="194"/>
      <c r="WVU42" s="194"/>
      <c r="WVV42" s="194"/>
      <c r="WVW42" s="194"/>
      <c r="WVX42" s="194"/>
      <c r="WVY42" s="194"/>
      <c r="WVZ42" s="194"/>
      <c r="WWA42" s="194"/>
      <c r="WWB42" s="194"/>
      <c r="WWC42" s="194"/>
      <c r="WWD42" s="194"/>
      <c r="WWE42" s="194"/>
      <c r="WWF42" s="194"/>
      <c r="WWG42" s="194"/>
      <c r="WWH42" s="194"/>
      <c r="WWI42" s="194"/>
      <c r="WWJ42" s="194"/>
      <c r="WWK42" s="194"/>
      <c r="WWL42" s="194"/>
      <c r="WWM42" s="194"/>
      <c r="WWN42" s="194"/>
      <c r="WWO42" s="194"/>
      <c r="WWP42" s="194"/>
      <c r="WWQ42" s="194"/>
      <c r="WWR42" s="194"/>
      <c r="WWS42" s="194"/>
      <c r="WWT42" s="194"/>
      <c r="WWU42" s="194"/>
      <c r="WWV42" s="194"/>
      <c r="WWW42" s="194"/>
      <c r="WWX42" s="194"/>
      <c r="WWY42" s="194"/>
      <c r="WWZ42" s="194"/>
      <c r="WXA42" s="194"/>
      <c r="WXB42" s="194"/>
      <c r="WXC42" s="194"/>
      <c r="WXD42" s="194"/>
      <c r="WXE42" s="194"/>
      <c r="WXF42" s="194"/>
      <c r="WXG42" s="194"/>
      <c r="WXH42" s="194"/>
      <c r="WXI42" s="194"/>
      <c r="WXJ42" s="194"/>
      <c r="WXK42" s="194"/>
      <c r="WXL42" s="194"/>
      <c r="WXM42" s="194"/>
      <c r="WXN42" s="194"/>
      <c r="WXO42" s="194"/>
      <c r="WXP42" s="194"/>
      <c r="WXQ42" s="194"/>
      <c r="WXR42" s="194"/>
      <c r="WXS42" s="194"/>
      <c r="WXT42" s="194"/>
      <c r="WXU42" s="194"/>
      <c r="WXV42" s="194"/>
      <c r="WXW42" s="194"/>
      <c r="WXX42" s="194"/>
      <c r="WXY42" s="194"/>
      <c r="WXZ42" s="194"/>
      <c r="WYA42" s="194"/>
      <c r="WYB42" s="194"/>
      <c r="WYC42" s="194"/>
      <c r="WYD42" s="194"/>
      <c r="WYE42" s="194"/>
      <c r="WYF42" s="194"/>
      <c r="WYG42" s="194"/>
      <c r="WYH42" s="194"/>
      <c r="WYI42" s="194"/>
      <c r="WYJ42" s="194"/>
      <c r="WYK42" s="194"/>
      <c r="WYL42" s="194"/>
      <c r="WYM42" s="194"/>
      <c r="WYN42" s="194"/>
      <c r="WYO42" s="194"/>
      <c r="WYP42" s="194"/>
      <c r="WYQ42" s="194"/>
      <c r="WYR42" s="194"/>
      <c r="WYS42" s="194"/>
      <c r="WYT42" s="194"/>
      <c r="WYU42" s="194"/>
      <c r="WYV42" s="194"/>
      <c r="WYW42" s="194"/>
      <c r="WYX42" s="194"/>
      <c r="WYY42" s="194"/>
      <c r="WYZ42" s="194"/>
      <c r="WZA42" s="194"/>
      <c r="WZB42" s="194"/>
      <c r="WZC42" s="194"/>
      <c r="WZD42" s="194"/>
      <c r="WZE42" s="194"/>
      <c r="WZF42" s="194"/>
      <c r="WZG42" s="194"/>
      <c r="WZH42" s="194"/>
      <c r="WZI42" s="194"/>
      <c r="WZJ42" s="194"/>
      <c r="WZK42" s="194"/>
      <c r="WZL42" s="194"/>
      <c r="WZM42" s="194"/>
      <c r="WZN42" s="194"/>
      <c r="WZO42" s="194"/>
      <c r="WZP42" s="194"/>
      <c r="WZQ42" s="194"/>
      <c r="WZR42" s="194"/>
      <c r="WZS42" s="194"/>
      <c r="WZT42" s="194"/>
      <c r="WZU42" s="194"/>
      <c r="WZV42" s="194"/>
      <c r="WZW42" s="194"/>
      <c r="WZX42" s="194"/>
      <c r="WZY42" s="194"/>
      <c r="WZZ42" s="194"/>
      <c r="XAA42" s="194"/>
      <c r="XAB42" s="194"/>
      <c r="XAC42" s="194"/>
      <c r="XAD42" s="194"/>
      <c r="XAE42" s="194"/>
      <c r="XAF42" s="194"/>
      <c r="XAG42" s="194"/>
      <c r="XAH42" s="194"/>
      <c r="XAI42" s="194"/>
      <c r="XAJ42" s="194"/>
      <c r="XAK42" s="194"/>
      <c r="XAL42" s="194"/>
      <c r="XAM42" s="194"/>
      <c r="XAN42" s="194"/>
      <c r="XAO42" s="194"/>
      <c r="XAP42" s="194"/>
      <c r="XAQ42" s="194"/>
      <c r="XAR42" s="194"/>
      <c r="XAS42" s="194"/>
      <c r="XAT42" s="194"/>
      <c r="XAU42" s="194"/>
      <c r="XAV42" s="194"/>
      <c r="XAW42" s="194"/>
      <c r="XAX42" s="194"/>
      <c r="XAY42" s="194"/>
      <c r="XAZ42" s="194"/>
      <c r="XBA42" s="194"/>
      <c r="XBB42" s="194"/>
      <c r="XBC42" s="194"/>
      <c r="XBD42" s="194"/>
      <c r="XBE42" s="194"/>
      <c r="XBF42" s="194"/>
      <c r="XBG42" s="194"/>
      <c r="XBH42" s="194"/>
      <c r="XBI42" s="194"/>
      <c r="XBJ42" s="194"/>
      <c r="XBK42" s="194"/>
      <c r="XBL42" s="194"/>
      <c r="XBM42" s="194"/>
      <c r="XBN42" s="194"/>
      <c r="XBO42" s="194"/>
      <c r="XBP42" s="194"/>
      <c r="XBQ42" s="194"/>
      <c r="XBR42" s="194"/>
      <c r="XBS42" s="194"/>
      <c r="XBT42" s="194"/>
      <c r="XBU42" s="194"/>
      <c r="XBV42" s="194"/>
      <c r="XBW42" s="194"/>
      <c r="XBX42" s="194"/>
      <c r="XBY42" s="194"/>
      <c r="XBZ42" s="194"/>
      <c r="XCA42" s="194"/>
      <c r="XCB42" s="194"/>
      <c r="XCC42" s="194"/>
      <c r="XCD42" s="194"/>
      <c r="XCE42" s="194"/>
      <c r="XCF42" s="194"/>
      <c r="XCG42" s="194"/>
      <c r="XCH42" s="194"/>
      <c r="XCI42" s="194"/>
      <c r="XCJ42" s="194"/>
      <c r="XCK42" s="194"/>
      <c r="XCL42" s="194"/>
      <c r="XCM42" s="194"/>
      <c r="XCN42" s="194"/>
      <c r="XCO42" s="194"/>
      <c r="XCP42" s="194"/>
      <c r="XCQ42" s="194"/>
      <c r="XCR42" s="194"/>
      <c r="XCS42" s="194"/>
      <c r="XCT42" s="194"/>
      <c r="XCU42" s="194"/>
      <c r="XCV42" s="194"/>
      <c r="XCW42" s="194"/>
      <c r="XCX42" s="194"/>
      <c r="XCY42" s="194"/>
      <c r="XCZ42" s="194"/>
      <c r="XDA42" s="194"/>
      <c r="XDB42" s="194"/>
      <c r="XDC42" s="194"/>
      <c r="XDD42" s="194"/>
      <c r="XDE42" s="194"/>
      <c r="XDF42" s="194"/>
      <c r="XDG42" s="194"/>
      <c r="XDH42" s="194"/>
      <c r="XDI42" s="194"/>
      <c r="XDJ42" s="194"/>
      <c r="XDK42" s="194"/>
      <c r="XDL42" s="194"/>
      <c r="XDM42" s="194"/>
      <c r="XDN42" s="194"/>
      <c r="XDO42" s="194"/>
      <c r="XDP42" s="194"/>
      <c r="XDQ42" s="194"/>
      <c r="XDR42" s="194"/>
      <c r="XDS42" s="194"/>
      <c r="XDT42" s="194"/>
      <c r="XDU42" s="194"/>
      <c r="XDV42" s="194"/>
      <c r="XDW42" s="194"/>
      <c r="XDX42" s="194"/>
      <c r="XDY42" s="194"/>
      <c r="XDZ42" s="194"/>
      <c r="XEA42" s="194"/>
      <c r="XEB42" s="194"/>
      <c r="XEC42" s="194"/>
      <c r="XED42" s="194"/>
      <c r="XEE42" s="194"/>
      <c r="XEF42" s="194"/>
      <c r="XEG42" s="194"/>
      <c r="XEH42" s="194"/>
      <c r="XEI42" s="194"/>
      <c r="XEJ42" s="194"/>
      <c r="XEK42" s="194"/>
      <c r="XEL42" s="194"/>
      <c r="XEM42" s="194"/>
      <c r="XEN42" s="194"/>
      <c r="XEO42" s="194"/>
      <c r="XEP42" s="194"/>
      <c r="XEQ42" s="194"/>
      <c r="XER42" s="194"/>
      <c r="XES42" s="194"/>
      <c r="XET42" s="194"/>
      <c r="XEU42" s="194"/>
      <c r="XEV42" s="194"/>
      <c r="XEW42" s="194"/>
      <c r="XEX42" s="194"/>
      <c r="XEY42" s="194"/>
      <c r="XEZ42" s="194"/>
      <c r="XFA42" s="194"/>
      <c r="XFB42" s="194"/>
      <c r="XFC42" s="194"/>
      <c r="XFD42" s="194"/>
    </row>
    <row r="43" spans="1:16384" s="88" customFormat="1" x14ac:dyDescent="0.35">
      <c r="A43" s="192" t="s">
        <v>267</v>
      </c>
      <c r="B43" s="192"/>
    </row>
  </sheetData>
  <sheetProtection algorithmName="SHA-512" hashValue="OaI6k3M1g9oJN5T7HwjhTaFIf7tX5DsylUqJ2PeoOywnPcocXs3oPOjkZTScBIGcKpCFk4YEdLZA5DQY6/Pxgw==" saltValue="XQgjbJqdHJFP+AJ3sSrSpQ==" spinCount="100000" sheet="1" objects="1" scenarios="1"/>
  <mergeCells count="8215">
    <mergeCell ref="XEY42:XEZ42"/>
    <mergeCell ref="XFA42:XFB42"/>
    <mergeCell ref="XFC42:XFD42"/>
    <mergeCell ref="XEO42:XEP42"/>
    <mergeCell ref="XEQ42:XER42"/>
    <mergeCell ref="XES42:XET42"/>
    <mergeCell ref="XEU42:XEV42"/>
    <mergeCell ref="XEW42:XEX42"/>
    <mergeCell ref="XEE42:XEF42"/>
    <mergeCell ref="XEG42:XEH42"/>
    <mergeCell ref="XEI42:XEJ42"/>
    <mergeCell ref="XEK42:XEL42"/>
    <mergeCell ref="XEM42:XEN42"/>
    <mergeCell ref="XDU42:XDV42"/>
    <mergeCell ref="XDW42:XDX42"/>
    <mergeCell ref="XDY42:XDZ42"/>
    <mergeCell ref="XEA42:XEB42"/>
    <mergeCell ref="XEC42:XED42"/>
    <mergeCell ref="XDK42:XDL42"/>
    <mergeCell ref="XDM42:XDN42"/>
    <mergeCell ref="XDO42:XDP42"/>
    <mergeCell ref="XDQ42:XDR42"/>
    <mergeCell ref="XDS42:XDT42"/>
    <mergeCell ref="XDA42:XDB42"/>
    <mergeCell ref="XDC42:XDD42"/>
    <mergeCell ref="XDE42:XDF42"/>
    <mergeCell ref="XDG42:XDH42"/>
    <mergeCell ref="XDI42:XDJ42"/>
    <mergeCell ref="XCQ42:XCR42"/>
    <mergeCell ref="XCS42:XCT42"/>
    <mergeCell ref="XCU42:XCV42"/>
    <mergeCell ref="XCW42:XCX42"/>
    <mergeCell ref="XCY42:XCZ42"/>
    <mergeCell ref="XCG42:XCH42"/>
    <mergeCell ref="XCI42:XCJ42"/>
    <mergeCell ref="XCK42:XCL42"/>
    <mergeCell ref="XCM42:XCN42"/>
    <mergeCell ref="XCO42:XCP42"/>
    <mergeCell ref="XBW42:XBX42"/>
    <mergeCell ref="XBY42:XBZ42"/>
    <mergeCell ref="XCA42:XCB42"/>
    <mergeCell ref="XCC42:XCD42"/>
    <mergeCell ref="XCE42:XCF42"/>
    <mergeCell ref="XBM42:XBN42"/>
    <mergeCell ref="XBO42:XBP42"/>
    <mergeCell ref="XBQ42:XBR42"/>
    <mergeCell ref="XBS42:XBT42"/>
    <mergeCell ref="XBU42:XBV42"/>
    <mergeCell ref="XBC42:XBD42"/>
    <mergeCell ref="XBE42:XBF42"/>
    <mergeCell ref="XBG42:XBH42"/>
    <mergeCell ref="XBI42:XBJ42"/>
    <mergeCell ref="XBK42:XBL42"/>
    <mergeCell ref="XAS42:XAT42"/>
    <mergeCell ref="XAU42:XAV42"/>
    <mergeCell ref="XAW42:XAX42"/>
    <mergeCell ref="XAY42:XAZ42"/>
    <mergeCell ref="XBA42:XBB42"/>
    <mergeCell ref="XAI42:XAJ42"/>
    <mergeCell ref="XAK42:XAL42"/>
    <mergeCell ref="XAM42:XAN42"/>
    <mergeCell ref="XAO42:XAP42"/>
    <mergeCell ref="XAQ42:XAR42"/>
    <mergeCell ref="WZY42:WZZ42"/>
    <mergeCell ref="XAA42:XAB42"/>
    <mergeCell ref="XAC42:XAD42"/>
    <mergeCell ref="XAE42:XAF42"/>
    <mergeCell ref="XAG42:XAH42"/>
    <mergeCell ref="WZO42:WZP42"/>
    <mergeCell ref="WZQ42:WZR42"/>
    <mergeCell ref="WZS42:WZT42"/>
    <mergeCell ref="WZU42:WZV42"/>
    <mergeCell ref="WZW42:WZX42"/>
    <mergeCell ref="WZE42:WZF42"/>
    <mergeCell ref="WZG42:WZH42"/>
    <mergeCell ref="WZI42:WZJ42"/>
    <mergeCell ref="WZK42:WZL42"/>
    <mergeCell ref="WZM42:WZN42"/>
    <mergeCell ref="WYU42:WYV42"/>
    <mergeCell ref="WYW42:WYX42"/>
    <mergeCell ref="WYY42:WYZ42"/>
    <mergeCell ref="WZA42:WZB42"/>
    <mergeCell ref="WZC42:WZD42"/>
    <mergeCell ref="WYK42:WYL42"/>
    <mergeCell ref="WYM42:WYN42"/>
    <mergeCell ref="WYO42:WYP42"/>
    <mergeCell ref="WYQ42:WYR42"/>
    <mergeCell ref="WYS42:WYT42"/>
    <mergeCell ref="WYA42:WYB42"/>
    <mergeCell ref="WYC42:WYD42"/>
    <mergeCell ref="WYE42:WYF42"/>
    <mergeCell ref="WYG42:WYH42"/>
    <mergeCell ref="WYI42:WYJ42"/>
    <mergeCell ref="WXQ42:WXR42"/>
    <mergeCell ref="WXS42:WXT42"/>
    <mergeCell ref="WXU42:WXV42"/>
    <mergeCell ref="WXW42:WXX42"/>
    <mergeCell ref="WXY42:WXZ42"/>
    <mergeCell ref="WXG42:WXH42"/>
    <mergeCell ref="WXI42:WXJ42"/>
    <mergeCell ref="WXK42:WXL42"/>
    <mergeCell ref="WXM42:WXN42"/>
    <mergeCell ref="WXO42:WXP42"/>
    <mergeCell ref="WWW42:WWX42"/>
    <mergeCell ref="WWY42:WWZ42"/>
    <mergeCell ref="WXA42:WXB42"/>
    <mergeCell ref="WXC42:WXD42"/>
    <mergeCell ref="WXE42:WXF42"/>
    <mergeCell ref="WWM42:WWN42"/>
    <mergeCell ref="WWO42:WWP42"/>
    <mergeCell ref="WWQ42:WWR42"/>
    <mergeCell ref="WWS42:WWT42"/>
    <mergeCell ref="WWU42:WWV42"/>
    <mergeCell ref="WWC42:WWD42"/>
    <mergeCell ref="WWE42:WWF42"/>
    <mergeCell ref="WWG42:WWH42"/>
    <mergeCell ref="WWI42:WWJ42"/>
    <mergeCell ref="WWK42:WWL42"/>
    <mergeCell ref="WVS42:WVT42"/>
    <mergeCell ref="WVU42:WVV42"/>
    <mergeCell ref="WVW42:WVX42"/>
    <mergeCell ref="WVY42:WVZ42"/>
    <mergeCell ref="WWA42:WWB42"/>
    <mergeCell ref="WVI42:WVJ42"/>
    <mergeCell ref="WVK42:WVL42"/>
    <mergeCell ref="WVM42:WVN42"/>
    <mergeCell ref="WVO42:WVP42"/>
    <mergeCell ref="WVQ42:WVR42"/>
    <mergeCell ref="WUY42:WUZ42"/>
    <mergeCell ref="WVA42:WVB42"/>
    <mergeCell ref="WVC42:WVD42"/>
    <mergeCell ref="WVE42:WVF42"/>
    <mergeCell ref="WVG42:WVH42"/>
    <mergeCell ref="WUO42:WUP42"/>
    <mergeCell ref="WUQ42:WUR42"/>
    <mergeCell ref="WUS42:WUT42"/>
    <mergeCell ref="WUU42:WUV42"/>
    <mergeCell ref="WUW42:WUX42"/>
    <mergeCell ref="WUE42:WUF42"/>
    <mergeCell ref="WUG42:WUH42"/>
    <mergeCell ref="WUI42:WUJ42"/>
    <mergeCell ref="WUK42:WUL42"/>
    <mergeCell ref="WUM42:WUN42"/>
    <mergeCell ref="WTU42:WTV42"/>
    <mergeCell ref="WTW42:WTX42"/>
    <mergeCell ref="WTY42:WTZ42"/>
    <mergeCell ref="WUA42:WUB42"/>
    <mergeCell ref="WUC42:WUD42"/>
    <mergeCell ref="WTK42:WTL42"/>
    <mergeCell ref="WTM42:WTN42"/>
    <mergeCell ref="WTO42:WTP42"/>
    <mergeCell ref="WTQ42:WTR42"/>
    <mergeCell ref="WTS42:WTT42"/>
    <mergeCell ref="WTA42:WTB42"/>
    <mergeCell ref="WTC42:WTD42"/>
    <mergeCell ref="WTE42:WTF42"/>
    <mergeCell ref="WTG42:WTH42"/>
    <mergeCell ref="WTI42:WTJ42"/>
    <mergeCell ref="WSQ42:WSR42"/>
    <mergeCell ref="WSS42:WST42"/>
    <mergeCell ref="WSU42:WSV42"/>
    <mergeCell ref="WSW42:WSX42"/>
    <mergeCell ref="WSY42:WSZ42"/>
    <mergeCell ref="WSG42:WSH42"/>
    <mergeCell ref="WSI42:WSJ42"/>
    <mergeCell ref="WSK42:WSL42"/>
    <mergeCell ref="WSM42:WSN42"/>
    <mergeCell ref="WSO42:WSP42"/>
    <mergeCell ref="WRW42:WRX42"/>
    <mergeCell ref="WRY42:WRZ42"/>
    <mergeCell ref="WSA42:WSB42"/>
    <mergeCell ref="WSC42:WSD42"/>
    <mergeCell ref="WSE42:WSF42"/>
    <mergeCell ref="WRM42:WRN42"/>
    <mergeCell ref="WRO42:WRP42"/>
    <mergeCell ref="WRQ42:WRR42"/>
    <mergeCell ref="WRS42:WRT42"/>
    <mergeCell ref="WRU42:WRV42"/>
    <mergeCell ref="WRC42:WRD42"/>
    <mergeCell ref="WRE42:WRF42"/>
    <mergeCell ref="WRG42:WRH42"/>
    <mergeCell ref="WRI42:WRJ42"/>
    <mergeCell ref="WRK42:WRL42"/>
    <mergeCell ref="WQS42:WQT42"/>
    <mergeCell ref="WQU42:WQV42"/>
    <mergeCell ref="WQW42:WQX42"/>
    <mergeCell ref="WQY42:WQZ42"/>
    <mergeCell ref="WRA42:WRB42"/>
    <mergeCell ref="WQI42:WQJ42"/>
    <mergeCell ref="WQK42:WQL42"/>
    <mergeCell ref="WQM42:WQN42"/>
    <mergeCell ref="WQO42:WQP42"/>
    <mergeCell ref="WQQ42:WQR42"/>
    <mergeCell ref="WPY42:WPZ42"/>
    <mergeCell ref="WQA42:WQB42"/>
    <mergeCell ref="WQC42:WQD42"/>
    <mergeCell ref="WQE42:WQF42"/>
    <mergeCell ref="WQG42:WQH42"/>
    <mergeCell ref="WPO42:WPP42"/>
    <mergeCell ref="WPQ42:WPR42"/>
    <mergeCell ref="WPS42:WPT42"/>
    <mergeCell ref="WPU42:WPV42"/>
    <mergeCell ref="WPW42:WPX42"/>
    <mergeCell ref="WPE42:WPF42"/>
    <mergeCell ref="WPG42:WPH42"/>
    <mergeCell ref="WPI42:WPJ42"/>
    <mergeCell ref="WPK42:WPL42"/>
    <mergeCell ref="WPM42:WPN42"/>
    <mergeCell ref="WOU42:WOV42"/>
    <mergeCell ref="WOW42:WOX42"/>
    <mergeCell ref="WOY42:WOZ42"/>
    <mergeCell ref="WPA42:WPB42"/>
    <mergeCell ref="WPC42:WPD42"/>
    <mergeCell ref="WOK42:WOL42"/>
    <mergeCell ref="WOM42:WON42"/>
    <mergeCell ref="WOO42:WOP42"/>
    <mergeCell ref="WOQ42:WOR42"/>
    <mergeCell ref="WOS42:WOT42"/>
    <mergeCell ref="WOA42:WOB42"/>
    <mergeCell ref="WOC42:WOD42"/>
    <mergeCell ref="WOE42:WOF42"/>
    <mergeCell ref="WOG42:WOH42"/>
    <mergeCell ref="WOI42:WOJ42"/>
    <mergeCell ref="WNQ42:WNR42"/>
    <mergeCell ref="WNS42:WNT42"/>
    <mergeCell ref="WNU42:WNV42"/>
    <mergeCell ref="WNW42:WNX42"/>
    <mergeCell ref="WNY42:WNZ42"/>
    <mergeCell ref="WNG42:WNH42"/>
    <mergeCell ref="WNI42:WNJ42"/>
    <mergeCell ref="WNK42:WNL42"/>
    <mergeCell ref="WNM42:WNN42"/>
    <mergeCell ref="WNO42:WNP42"/>
    <mergeCell ref="WMW42:WMX42"/>
    <mergeCell ref="WMY42:WMZ42"/>
    <mergeCell ref="WNA42:WNB42"/>
    <mergeCell ref="WNC42:WND42"/>
    <mergeCell ref="WNE42:WNF42"/>
    <mergeCell ref="WMM42:WMN42"/>
    <mergeCell ref="WMO42:WMP42"/>
    <mergeCell ref="WMQ42:WMR42"/>
    <mergeCell ref="WMS42:WMT42"/>
    <mergeCell ref="WMU42:WMV42"/>
    <mergeCell ref="WMC42:WMD42"/>
    <mergeCell ref="WME42:WMF42"/>
    <mergeCell ref="WMG42:WMH42"/>
    <mergeCell ref="WMI42:WMJ42"/>
    <mergeCell ref="WMK42:WML42"/>
    <mergeCell ref="WLS42:WLT42"/>
    <mergeCell ref="WLU42:WLV42"/>
    <mergeCell ref="WLW42:WLX42"/>
    <mergeCell ref="WLY42:WLZ42"/>
    <mergeCell ref="WMA42:WMB42"/>
    <mergeCell ref="WLI42:WLJ42"/>
    <mergeCell ref="WLK42:WLL42"/>
    <mergeCell ref="WLM42:WLN42"/>
    <mergeCell ref="WLO42:WLP42"/>
    <mergeCell ref="WLQ42:WLR42"/>
    <mergeCell ref="WKY42:WKZ42"/>
    <mergeCell ref="WLA42:WLB42"/>
    <mergeCell ref="WLC42:WLD42"/>
    <mergeCell ref="WLE42:WLF42"/>
    <mergeCell ref="WLG42:WLH42"/>
    <mergeCell ref="WKO42:WKP42"/>
    <mergeCell ref="WKQ42:WKR42"/>
    <mergeCell ref="WKS42:WKT42"/>
    <mergeCell ref="WKU42:WKV42"/>
    <mergeCell ref="WKW42:WKX42"/>
    <mergeCell ref="WKE42:WKF42"/>
    <mergeCell ref="WKG42:WKH42"/>
    <mergeCell ref="WKI42:WKJ42"/>
    <mergeCell ref="WKK42:WKL42"/>
    <mergeCell ref="WKM42:WKN42"/>
    <mergeCell ref="WJU42:WJV42"/>
    <mergeCell ref="WJW42:WJX42"/>
    <mergeCell ref="WJY42:WJZ42"/>
    <mergeCell ref="WKA42:WKB42"/>
    <mergeCell ref="WKC42:WKD42"/>
    <mergeCell ref="WJK42:WJL42"/>
    <mergeCell ref="WJM42:WJN42"/>
    <mergeCell ref="WJO42:WJP42"/>
    <mergeCell ref="WJQ42:WJR42"/>
    <mergeCell ref="WJS42:WJT42"/>
    <mergeCell ref="WJA42:WJB42"/>
    <mergeCell ref="WJC42:WJD42"/>
    <mergeCell ref="WJE42:WJF42"/>
    <mergeCell ref="WJG42:WJH42"/>
    <mergeCell ref="WJI42:WJJ42"/>
    <mergeCell ref="WIQ42:WIR42"/>
    <mergeCell ref="WIS42:WIT42"/>
    <mergeCell ref="WIU42:WIV42"/>
    <mergeCell ref="WIW42:WIX42"/>
    <mergeCell ref="WIY42:WIZ42"/>
    <mergeCell ref="WIG42:WIH42"/>
    <mergeCell ref="WII42:WIJ42"/>
    <mergeCell ref="WIK42:WIL42"/>
    <mergeCell ref="WIM42:WIN42"/>
    <mergeCell ref="WIO42:WIP42"/>
    <mergeCell ref="WHW42:WHX42"/>
    <mergeCell ref="WHY42:WHZ42"/>
    <mergeCell ref="WIA42:WIB42"/>
    <mergeCell ref="WIC42:WID42"/>
    <mergeCell ref="WIE42:WIF42"/>
    <mergeCell ref="WHM42:WHN42"/>
    <mergeCell ref="WHO42:WHP42"/>
    <mergeCell ref="WHQ42:WHR42"/>
    <mergeCell ref="WHS42:WHT42"/>
    <mergeCell ref="WHU42:WHV42"/>
    <mergeCell ref="WHC42:WHD42"/>
    <mergeCell ref="WHE42:WHF42"/>
    <mergeCell ref="WHG42:WHH42"/>
    <mergeCell ref="WHI42:WHJ42"/>
    <mergeCell ref="WHK42:WHL42"/>
    <mergeCell ref="WGS42:WGT42"/>
    <mergeCell ref="WGU42:WGV42"/>
    <mergeCell ref="WGW42:WGX42"/>
    <mergeCell ref="WGY42:WGZ42"/>
    <mergeCell ref="WHA42:WHB42"/>
    <mergeCell ref="WGI42:WGJ42"/>
    <mergeCell ref="WGK42:WGL42"/>
    <mergeCell ref="WGM42:WGN42"/>
    <mergeCell ref="WGO42:WGP42"/>
    <mergeCell ref="WGQ42:WGR42"/>
    <mergeCell ref="WFY42:WFZ42"/>
    <mergeCell ref="WGA42:WGB42"/>
    <mergeCell ref="WGC42:WGD42"/>
    <mergeCell ref="WGE42:WGF42"/>
    <mergeCell ref="WGG42:WGH42"/>
    <mergeCell ref="WFO42:WFP42"/>
    <mergeCell ref="WFQ42:WFR42"/>
    <mergeCell ref="WFS42:WFT42"/>
    <mergeCell ref="WFU42:WFV42"/>
    <mergeCell ref="WFW42:WFX42"/>
    <mergeCell ref="WFE42:WFF42"/>
    <mergeCell ref="WFG42:WFH42"/>
    <mergeCell ref="WFI42:WFJ42"/>
    <mergeCell ref="WFK42:WFL42"/>
    <mergeCell ref="WFM42:WFN42"/>
    <mergeCell ref="WEU42:WEV42"/>
    <mergeCell ref="WEW42:WEX42"/>
    <mergeCell ref="WEY42:WEZ42"/>
    <mergeCell ref="WFA42:WFB42"/>
    <mergeCell ref="WFC42:WFD42"/>
    <mergeCell ref="WEK42:WEL42"/>
    <mergeCell ref="WEM42:WEN42"/>
    <mergeCell ref="WEO42:WEP42"/>
    <mergeCell ref="WEQ42:WER42"/>
    <mergeCell ref="WES42:WET42"/>
    <mergeCell ref="WEA42:WEB42"/>
    <mergeCell ref="WEC42:WED42"/>
    <mergeCell ref="WEE42:WEF42"/>
    <mergeCell ref="WEG42:WEH42"/>
    <mergeCell ref="WEI42:WEJ42"/>
    <mergeCell ref="WDQ42:WDR42"/>
    <mergeCell ref="WDS42:WDT42"/>
    <mergeCell ref="WDU42:WDV42"/>
    <mergeCell ref="WDW42:WDX42"/>
    <mergeCell ref="WDY42:WDZ42"/>
    <mergeCell ref="WDG42:WDH42"/>
    <mergeCell ref="WDI42:WDJ42"/>
    <mergeCell ref="WDK42:WDL42"/>
    <mergeCell ref="WDM42:WDN42"/>
    <mergeCell ref="WDO42:WDP42"/>
    <mergeCell ref="WCW42:WCX42"/>
    <mergeCell ref="WCY42:WCZ42"/>
    <mergeCell ref="WDA42:WDB42"/>
    <mergeCell ref="WDC42:WDD42"/>
    <mergeCell ref="WDE42:WDF42"/>
    <mergeCell ref="WCM42:WCN42"/>
    <mergeCell ref="WCO42:WCP42"/>
    <mergeCell ref="WCQ42:WCR42"/>
    <mergeCell ref="WCS42:WCT42"/>
    <mergeCell ref="WCU42:WCV42"/>
    <mergeCell ref="WCC42:WCD42"/>
    <mergeCell ref="WCE42:WCF42"/>
    <mergeCell ref="WCG42:WCH42"/>
    <mergeCell ref="WCI42:WCJ42"/>
    <mergeCell ref="WCK42:WCL42"/>
    <mergeCell ref="WBS42:WBT42"/>
    <mergeCell ref="WBU42:WBV42"/>
    <mergeCell ref="WBW42:WBX42"/>
    <mergeCell ref="WBY42:WBZ42"/>
    <mergeCell ref="WCA42:WCB42"/>
    <mergeCell ref="WBI42:WBJ42"/>
    <mergeCell ref="WBK42:WBL42"/>
    <mergeCell ref="WBM42:WBN42"/>
    <mergeCell ref="WBO42:WBP42"/>
    <mergeCell ref="WBQ42:WBR42"/>
    <mergeCell ref="WAY42:WAZ42"/>
    <mergeCell ref="WBA42:WBB42"/>
    <mergeCell ref="WBC42:WBD42"/>
    <mergeCell ref="WBE42:WBF42"/>
    <mergeCell ref="WBG42:WBH42"/>
    <mergeCell ref="WAO42:WAP42"/>
    <mergeCell ref="WAQ42:WAR42"/>
    <mergeCell ref="WAS42:WAT42"/>
    <mergeCell ref="WAU42:WAV42"/>
    <mergeCell ref="WAW42:WAX42"/>
    <mergeCell ref="WAE42:WAF42"/>
    <mergeCell ref="WAG42:WAH42"/>
    <mergeCell ref="WAI42:WAJ42"/>
    <mergeCell ref="WAK42:WAL42"/>
    <mergeCell ref="WAM42:WAN42"/>
    <mergeCell ref="VZU42:VZV42"/>
    <mergeCell ref="VZW42:VZX42"/>
    <mergeCell ref="VZY42:VZZ42"/>
    <mergeCell ref="WAA42:WAB42"/>
    <mergeCell ref="WAC42:WAD42"/>
    <mergeCell ref="VZK42:VZL42"/>
    <mergeCell ref="VZM42:VZN42"/>
    <mergeCell ref="VZO42:VZP42"/>
    <mergeCell ref="VZQ42:VZR42"/>
    <mergeCell ref="VZS42:VZT42"/>
    <mergeCell ref="VZA42:VZB42"/>
    <mergeCell ref="VZC42:VZD42"/>
    <mergeCell ref="VZE42:VZF42"/>
    <mergeCell ref="VZG42:VZH42"/>
    <mergeCell ref="VZI42:VZJ42"/>
    <mergeCell ref="VYQ42:VYR42"/>
    <mergeCell ref="VYS42:VYT42"/>
    <mergeCell ref="VYU42:VYV42"/>
    <mergeCell ref="VYW42:VYX42"/>
    <mergeCell ref="VYY42:VYZ42"/>
    <mergeCell ref="VYG42:VYH42"/>
    <mergeCell ref="VYI42:VYJ42"/>
    <mergeCell ref="VYK42:VYL42"/>
    <mergeCell ref="VYM42:VYN42"/>
    <mergeCell ref="VYO42:VYP42"/>
    <mergeCell ref="VXW42:VXX42"/>
    <mergeCell ref="VXY42:VXZ42"/>
    <mergeCell ref="VYA42:VYB42"/>
    <mergeCell ref="VYC42:VYD42"/>
    <mergeCell ref="VYE42:VYF42"/>
    <mergeCell ref="VXM42:VXN42"/>
    <mergeCell ref="VXO42:VXP42"/>
    <mergeCell ref="VXQ42:VXR42"/>
    <mergeCell ref="VXS42:VXT42"/>
    <mergeCell ref="VXU42:VXV42"/>
    <mergeCell ref="VXC42:VXD42"/>
    <mergeCell ref="VXE42:VXF42"/>
    <mergeCell ref="VXG42:VXH42"/>
    <mergeCell ref="VXI42:VXJ42"/>
    <mergeCell ref="VXK42:VXL42"/>
    <mergeCell ref="VWS42:VWT42"/>
    <mergeCell ref="VWU42:VWV42"/>
    <mergeCell ref="VWW42:VWX42"/>
    <mergeCell ref="VWY42:VWZ42"/>
    <mergeCell ref="VXA42:VXB42"/>
    <mergeCell ref="VWI42:VWJ42"/>
    <mergeCell ref="VWK42:VWL42"/>
    <mergeCell ref="VWM42:VWN42"/>
    <mergeCell ref="VWO42:VWP42"/>
    <mergeCell ref="VWQ42:VWR42"/>
    <mergeCell ref="VVY42:VVZ42"/>
    <mergeCell ref="VWA42:VWB42"/>
    <mergeCell ref="VWC42:VWD42"/>
    <mergeCell ref="VWE42:VWF42"/>
    <mergeCell ref="VWG42:VWH42"/>
    <mergeCell ref="VVO42:VVP42"/>
    <mergeCell ref="VVQ42:VVR42"/>
    <mergeCell ref="VVS42:VVT42"/>
    <mergeCell ref="VVU42:VVV42"/>
    <mergeCell ref="VVW42:VVX42"/>
    <mergeCell ref="VVE42:VVF42"/>
    <mergeCell ref="VVG42:VVH42"/>
    <mergeCell ref="VVI42:VVJ42"/>
    <mergeCell ref="VVK42:VVL42"/>
    <mergeCell ref="VVM42:VVN42"/>
    <mergeCell ref="VUU42:VUV42"/>
    <mergeCell ref="VUW42:VUX42"/>
    <mergeCell ref="VUY42:VUZ42"/>
    <mergeCell ref="VVA42:VVB42"/>
    <mergeCell ref="VVC42:VVD42"/>
    <mergeCell ref="VUK42:VUL42"/>
    <mergeCell ref="VUM42:VUN42"/>
    <mergeCell ref="VUO42:VUP42"/>
    <mergeCell ref="VUQ42:VUR42"/>
    <mergeCell ref="VUS42:VUT42"/>
    <mergeCell ref="VUA42:VUB42"/>
    <mergeCell ref="VUC42:VUD42"/>
    <mergeCell ref="VUE42:VUF42"/>
    <mergeCell ref="VUG42:VUH42"/>
    <mergeCell ref="VUI42:VUJ42"/>
    <mergeCell ref="VTQ42:VTR42"/>
    <mergeCell ref="VTS42:VTT42"/>
    <mergeCell ref="VTU42:VTV42"/>
    <mergeCell ref="VTW42:VTX42"/>
    <mergeCell ref="VTY42:VTZ42"/>
    <mergeCell ref="VTG42:VTH42"/>
    <mergeCell ref="VTI42:VTJ42"/>
    <mergeCell ref="VTK42:VTL42"/>
    <mergeCell ref="VTM42:VTN42"/>
    <mergeCell ref="VTO42:VTP42"/>
    <mergeCell ref="VSW42:VSX42"/>
    <mergeCell ref="VSY42:VSZ42"/>
    <mergeCell ref="VTA42:VTB42"/>
    <mergeCell ref="VTC42:VTD42"/>
    <mergeCell ref="VTE42:VTF42"/>
    <mergeCell ref="VSM42:VSN42"/>
    <mergeCell ref="VSO42:VSP42"/>
    <mergeCell ref="VSQ42:VSR42"/>
    <mergeCell ref="VSS42:VST42"/>
    <mergeCell ref="VSU42:VSV42"/>
    <mergeCell ref="VSC42:VSD42"/>
    <mergeCell ref="VSE42:VSF42"/>
    <mergeCell ref="VSG42:VSH42"/>
    <mergeCell ref="VSI42:VSJ42"/>
    <mergeCell ref="VSK42:VSL42"/>
    <mergeCell ref="VRS42:VRT42"/>
    <mergeCell ref="VRU42:VRV42"/>
    <mergeCell ref="VRW42:VRX42"/>
    <mergeCell ref="VRY42:VRZ42"/>
    <mergeCell ref="VSA42:VSB42"/>
    <mergeCell ref="VRI42:VRJ42"/>
    <mergeCell ref="VRK42:VRL42"/>
    <mergeCell ref="VRM42:VRN42"/>
    <mergeCell ref="VRO42:VRP42"/>
    <mergeCell ref="VRQ42:VRR42"/>
    <mergeCell ref="VQY42:VQZ42"/>
    <mergeCell ref="VRA42:VRB42"/>
    <mergeCell ref="VRC42:VRD42"/>
    <mergeCell ref="VRE42:VRF42"/>
    <mergeCell ref="VRG42:VRH42"/>
    <mergeCell ref="VQO42:VQP42"/>
    <mergeCell ref="VQQ42:VQR42"/>
    <mergeCell ref="VQS42:VQT42"/>
    <mergeCell ref="VQU42:VQV42"/>
    <mergeCell ref="VQW42:VQX42"/>
    <mergeCell ref="VQE42:VQF42"/>
    <mergeCell ref="VQG42:VQH42"/>
    <mergeCell ref="VQI42:VQJ42"/>
    <mergeCell ref="VQK42:VQL42"/>
    <mergeCell ref="VQM42:VQN42"/>
    <mergeCell ref="VPU42:VPV42"/>
    <mergeCell ref="VPW42:VPX42"/>
    <mergeCell ref="VPY42:VPZ42"/>
    <mergeCell ref="VQA42:VQB42"/>
    <mergeCell ref="VQC42:VQD42"/>
    <mergeCell ref="VPK42:VPL42"/>
    <mergeCell ref="VPM42:VPN42"/>
    <mergeCell ref="VPO42:VPP42"/>
    <mergeCell ref="VPQ42:VPR42"/>
    <mergeCell ref="VPS42:VPT42"/>
    <mergeCell ref="VPA42:VPB42"/>
    <mergeCell ref="VPC42:VPD42"/>
    <mergeCell ref="VPE42:VPF42"/>
    <mergeCell ref="VPG42:VPH42"/>
    <mergeCell ref="VPI42:VPJ42"/>
    <mergeCell ref="VOQ42:VOR42"/>
    <mergeCell ref="VOS42:VOT42"/>
    <mergeCell ref="VOU42:VOV42"/>
    <mergeCell ref="VOW42:VOX42"/>
    <mergeCell ref="VOY42:VOZ42"/>
    <mergeCell ref="VOG42:VOH42"/>
    <mergeCell ref="VOI42:VOJ42"/>
    <mergeCell ref="VOK42:VOL42"/>
    <mergeCell ref="VOM42:VON42"/>
    <mergeCell ref="VOO42:VOP42"/>
    <mergeCell ref="VNW42:VNX42"/>
    <mergeCell ref="VNY42:VNZ42"/>
    <mergeCell ref="VOA42:VOB42"/>
    <mergeCell ref="VOC42:VOD42"/>
    <mergeCell ref="VOE42:VOF42"/>
    <mergeCell ref="VNM42:VNN42"/>
    <mergeCell ref="VNO42:VNP42"/>
    <mergeCell ref="VNQ42:VNR42"/>
    <mergeCell ref="VNS42:VNT42"/>
    <mergeCell ref="VNU42:VNV42"/>
    <mergeCell ref="VNC42:VND42"/>
    <mergeCell ref="VNE42:VNF42"/>
    <mergeCell ref="VNG42:VNH42"/>
    <mergeCell ref="VNI42:VNJ42"/>
    <mergeCell ref="VNK42:VNL42"/>
    <mergeCell ref="VMS42:VMT42"/>
    <mergeCell ref="VMU42:VMV42"/>
    <mergeCell ref="VMW42:VMX42"/>
    <mergeCell ref="VMY42:VMZ42"/>
    <mergeCell ref="VNA42:VNB42"/>
    <mergeCell ref="VMI42:VMJ42"/>
    <mergeCell ref="VMK42:VML42"/>
    <mergeCell ref="VMM42:VMN42"/>
    <mergeCell ref="VMO42:VMP42"/>
    <mergeCell ref="VMQ42:VMR42"/>
    <mergeCell ref="VLY42:VLZ42"/>
    <mergeCell ref="VMA42:VMB42"/>
    <mergeCell ref="VMC42:VMD42"/>
    <mergeCell ref="VME42:VMF42"/>
    <mergeCell ref="VMG42:VMH42"/>
    <mergeCell ref="VLO42:VLP42"/>
    <mergeCell ref="VLQ42:VLR42"/>
    <mergeCell ref="VLS42:VLT42"/>
    <mergeCell ref="VLU42:VLV42"/>
    <mergeCell ref="VLW42:VLX42"/>
    <mergeCell ref="VLE42:VLF42"/>
    <mergeCell ref="VLG42:VLH42"/>
    <mergeCell ref="VLI42:VLJ42"/>
    <mergeCell ref="VLK42:VLL42"/>
    <mergeCell ref="VLM42:VLN42"/>
    <mergeCell ref="VKU42:VKV42"/>
    <mergeCell ref="VKW42:VKX42"/>
    <mergeCell ref="VKY42:VKZ42"/>
    <mergeCell ref="VLA42:VLB42"/>
    <mergeCell ref="VLC42:VLD42"/>
    <mergeCell ref="VKK42:VKL42"/>
    <mergeCell ref="VKM42:VKN42"/>
    <mergeCell ref="VKO42:VKP42"/>
    <mergeCell ref="VKQ42:VKR42"/>
    <mergeCell ref="VKS42:VKT42"/>
    <mergeCell ref="VKA42:VKB42"/>
    <mergeCell ref="VKC42:VKD42"/>
    <mergeCell ref="VKE42:VKF42"/>
    <mergeCell ref="VKG42:VKH42"/>
    <mergeCell ref="VKI42:VKJ42"/>
    <mergeCell ref="VJQ42:VJR42"/>
    <mergeCell ref="VJS42:VJT42"/>
    <mergeCell ref="VJU42:VJV42"/>
    <mergeCell ref="VJW42:VJX42"/>
    <mergeCell ref="VJY42:VJZ42"/>
    <mergeCell ref="VJG42:VJH42"/>
    <mergeCell ref="VJI42:VJJ42"/>
    <mergeCell ref="VJK42:VJL42"/>
    <mergeCell ref="VJM42:VJN42"/>
    <mergeCell ref="VJO42:VJP42"/>
    <mergeCell ref="VIW42:VIX42"/>
    <mergeCell ref="VIY42:VIZ42"/>
    <mergeCell ref="VJA42:VJB42"/>
    <mergeCell ref="VJC42:VJD42"/>
    <mergeCell ref="VJE42:VJF42"/>
    <mergeCell ref="VIM42:VIN42"/>
    <mergeCell ref="VIO42:VIP42"/>
    <mergeCell ref="VIQ42:VIR42"/>
    <mergeCell ref="VIS42:VIT42"/>
    <mergeCell ref="VIU42:VIV42"/>
    <mergeCell ref="VIC42:VID42"/>
    <mergeCell ref="VIE42:VIF42"/>
    <mergeCell ref="VIG42:VIH42"/>
    <mergeCell ref="VII42:VIJ42"/>
    <mergeCell ref="VIK42:VIL42"/>
    <mergeCell ref="VHS42:VHT42"/>
    <mergeCell ref="VHU42:VHV42"/>
    <mergeCell ref="VHW42:VHX42"/>
    <mergeCell ref="VHY42:VHZ42"/>
    <mergeCell ref="VIA42:VIB42"/>
    <mergeCell ref="VHI42:VHJ42"/>
    <mergeCell ref="VHK42:VHL42"/>
    <mergeCell ref="VHM42:VHN42"/>
    <mergeCell ref="VHO42:VHP42"/>
    <mergeCell ref="VHQ42:VHR42"/>
    <mergeCell ref="VGY42:VGZ42"/>
    <mergeCell ref="VHA42:VHB42"/>
    <mergeCell ref="VHC42:VHD42"/>
    <mergeCell ref="VHE42:VHF42"/>
    <mergeCell ref="VHG42:VHH42"/>
    <mergeCell ref="VGO42:VGP42"/>
    <mergeCell ref="VGQ42:VGR42"/>
    <mergeCell ref="VGS42:VGT42"/>
    <mergeCell ref="VGU42:VGV42"/>
    <mergeCell ref="VGW42:VGX42"/>
    <mergeCell ref="VGE42:VGF42"/>
    <mergeCell ref="VGG42:VGH42"/>
    <mergeCell ref="VGI42:VGJ42"/>
    <mergeCell ref="VGK42:VGL42"/>
    <mergeCell ref="VGM42:VGN42"/>
    <mergeCell ref="VFU42:VFV42"/>
    <mergeCell ref="VFW42:VFX42"/>
    <mergeCell ref="VFY42:VFZ42"/>
    <mergeCell ref="VGA42:VGB42"/>
    <mergeCell ref="VGC42:VGD42"/>
    <mergeCell ref="VFK42:VFL42"/>
    <mergeCell ref="VFM42:VFN42"/>
    <mergeCell ref="VFO42:VFP42"/>
    <mergeCell ref="VFQ42:VFR42"/>
    <mergeCell ref="VFS42:VFT42"/>
    <mergeCell ref="VFA42:VFB42"/>
    <mergeCell ref="VFC42:VFD42"/>
    <mergeCell ref="VFE42:VFF42"/>
    <mergeCell ref="VFG42:VFH42"/>
    <mergeCell ref="VFI42:VFJ42"/>
    <mergeCell ref="VEQ42:VER42"/>
    <mergeCell ref="VES42:VET42"/>
    <mergeCell ref="VEU42:VEV42"/>
    <mergeCell ref="VEW42:VEX42"/>
    <mergeCell ref="VEY42:VEZ42"/>
    <mergeCell ref="VEG42:VEH42"/>
    <mergeCell ref="VEI42:VEJ42"/>
    <mergeCell ref="VEK42:VEL42"/>
    <mergeCell ref="VEM42:VEN42"/>
    <mergeCell ref="VEO42:VEP42"/>
    <mergeCell ref="VDW42:VDX42"/>
    <mergeCell ref="VDY42:VDZ42"/>
    <mergeCell ref="VEA42:VEB42"/>
    <mergeCell ref="VEC42:VED42"/>
    <mergeCell ref="VEE42:VEF42"/>
    <mergeCell ref="VDM42:VDN42"/>
    <mergeCell ref="VDO42:VDP42"/>
    <mergeCell ref="VDQ42:VDR42"/>
    <mergeCell ref="VDS42:VDT42"/>
    <mergeCell ref="VDU42:VDV42"/>
    <mergeCell ref="VDC42:VDD42"/>
    <mergeCell ref="VDE42:VDF42"/>
    <mergeCell ref="VDG42:VDH42"/>
    <mergeCell ref="VDI42:VDJ42"/>
    <mergeCell ref="VDK42:VDL42"/>
    <mergeCell ref="VCS42:VCT42"/>
    <mergeCell ref="VCU42:VCV42"/>
    <mergeCell ref="VCW42:VCX42"/>
    <mergeCell ref="VCY42:VCZ42"/>
    <mergeCell ref="VDA42:VDB42"/>
    <mergeCell ref="VCI42:VCJ42"/>
    <mergeCell ref="VCK42:VCL42"/>
    <mergeCell ref="VCM42:VCN42"/>
    <mergeCell ref="VCO42:VCP42"/>
    <mergeCell ref="VCQ42:VCR42"/>
    <mergeCell ref="VBY42:VBZ42"/>
    <mergeCell ref="VCA42:VCB42"/>
    <mergeCell ref="VCC42:VCD42"/>
    <mergeCell ref="VCE42:VCF42"/>
    <mergeCell ref="VCG42:VCH42"/>
    <mergeCell ref="VBO42:VBP42"/>
    <mergeCell ref="VBQ42:VBR42"/>
    <mergeCell ref="VBS42:VBT42"/>
    <mergeCell ref="VBU42:VBV42"/>
    <mergeCell ref="VBW42:VBX42"/>
    <mergeCell ref="VBE42:VBF42"/>
    <mergeCell ref="VBG42:VBH42"/>
    <mergeCell ref="VBI42:VBJ42"/>
    <mergeCell ref="VBK42:VBL42"/>
    <mergeCell ref="VBM42:VBN42"/>
    <mergeCell ref="VAU42:VAV42"/>
    <mergeCell ref="VAW42:VAX42"/>
    <mergeCell ref="VAY42:VAZ42"/>
    <mergeCell ref="VBA42:VBB42"/>
    <mergeCell ref="VBC42:VBD42"/>
    <mergeCell ref="VAK42:VAL42"/>
    <mergeCell ref="VAM42:VAN42"/>
    <mergeCell ref="VAO42:VAP42"/>
    <mergeCell ref="VAQ42:VAR42"/>
    <mergeCell ref="VAS42:VAT42"/>
    <mergeCell ref="VAA42:VAB42"/>
    <mergeCell ref="VAC42:VAD42"/>
    <mergeCell ref="VAE42:VAF42"/>
    <mergeCell ref="VAG42:VAH42"/>
    <mergeCell ref="VAI42:VAJ42"/>
    <mergeCell ref="UZQ42:UZR42"/>
    <mergeCell ref="UZS42:UZT42"/>
    <mergeCell ref="UZU42:UZV42"/>
    <mergeCell ref="UZW42:UZX42"/>
    <mergeCell ref="UZY42:UZZ42"/>
    <mergeCell ref="UZG42:UZH42"/>
    <mergeCell ref="UZI42:UZJ42"/>
    <mergeCell ref="UZK42:UZL42"/>
    <mergeCell ref="UZM42:UZN42"/>
    <mergeCell ref="UZO42:UZP42"/>
    <mergeCell ref="UYW42:UYX42"/>
    <mergeCell ref="UYY42:UYZ42"/>
    <mergeCell ref="UZA42:UZB42"/>
    <mergeCell ref="UZC42:UZD42"/>
    <mergeCell ref="UZE42:UZF42"/>
    <mergeCell ref="UYM42:UYN42"/>
    <mergeCell ref="UYO42:UYP42"/>
    <mergeCell ref="UYQ42:UYR42"/>
    <mergeCell ref="UYS42:UYT42"/>
    <mergeCell ref="UYU42:UYV42"/>
    <mergeCell ref="UYC42:UYD42"/>
    <mergeCell ref="UYE42:UYF42"/>
    <mergeCell ref="UYG42:UYH42"/>
    <mergeCell ref="UYI42:UYJ42"/>
    <mergeCell ref="UYK42:UYL42"/>
    <mergeCell ref="UXS42:UXT42"/>
    <mergeCell ref="UXU42:UXV42"/>
    <mergeCell ref="UXW42:UXX42"/>
    <mergeCell ref="UXY42:UXZ42"/>
    <mergeCell ref="UYA42:UYB42"/>
    <mergeCell ref="UXI42:UXJ42"/>
    <mergeCell ref="UXK42:UXL42"/>
    <mergeCell ref="UXM42:UXN42"/>
    <mergeCell ref="UXO42:UXP42"/>
    <mergeCell ref="UXQ42:UXR42"/>
    <mergeCell ref="UWY42:UWZ42"/>
    <mergeCell ref="UXA42:UXB42"/>
    <mergeCell ref="UXC42:UXD42"/>
    <mergeCell ref="UXE42:UXF42"/>
    <mergeCell ref="UXG42:UXH42"/>
    <mergeCell ref="UWO42:UWP42"/>
    <mergeCell ref="UWQ42:UWR42"/>
    <mergeCell ref="UWS42:UWT42"/>
    <mergeCell ref="UWU42:UWV42"/>
    <mergeCell ref="UWW42:UWX42"/>
    <mergeCell ref="UWE42:UWF42"/>
    <mergeCell ref="UWG42:UWH42"/>
    <mergeCell ref="UWI42:UWJ42"/>
    <mergeCell ref="UWK42:UWL42"/>
    <mergeCell ref="UWM42:UWN42"/>
    <mergeCell ref="UVU42:UVV42"/>
    <mergeCell ref="UVW42:UVX42"/>
    <mergeCell ref="UVY42:UVZ42"/>
    <mergeCell ref="UWA42:UWB42"/>
    <mergeCell ref="UWC42:UWD42"/>
    <mergeCell ref="UVK42:UVL42"/>
    <mergeCell ref="UVM42:UVN42"/>
    <mergeCell ref="UVO42:UVP42"/>
    <mergeCell ref="UVQ42:UVR42"/>
    <mergeCell ref="UVS42:UVT42"/>
    <mergeCell ref="UVA42:UVB42"/>
    <mergeCell ref="UVC42:UVD42"/>
    <mergeCell ref="UVE42:UVF42"/>
    <mergeCell ref="UVG42:UVH42"/>
    <mergeCell ref="UVI42:UVJ42"/>
    <mergeCell ref="UUQ42:UUR42"/>
    <mergeCell ref="UUS42:UUT42"/>
    <mergeCell ref="UUU42:UUV42"/>
    <mergeCell ref="UUW42:UUX42"/>
    <mergeCell ref="UUY42:UUZ42"/>
    <mergeCell ref="UUG42:UUH42"/>
    <mergeCell ref="UUI42:UUJ42"/>
    <mergeCell ref="UUK42:UUL42"/>
    <mergeCell ref="UUM42:UUN42"/>
    <mergeCell ref="UUO42:UUP42"/>
    <mergeCell ref="UTW42:UTX42"/>
    <mergeCell ref="UTY42:UTZ42"/>
    <mergeCell ref="UUA42:UUB42"/>
    <mergeCell ref="UUC42:UUD42"/>
    <mergeCell ref="UUE42:UUF42"/>
    <mergeCell ref="UTM42:UTN42"/>
    <mergeCell ref="UTO42:UTP42"/>
    <mergeCell ref="UTQ42:UTR42"/>
    <mergeCell ref="UTS42:UTT42"/>
    <mergeCell ref="UTU42:UTV42"/>
    <mergeCell ref="UTC42:UTD42"/>
    <mergeCell ref="UTE42:UTF42"/>
    <mergeCell ref="UTG42:UTH42"/>
    <mergeCell ref="UTI42:UTJ42"/>
    <mergeCell ref="UTK42:UTL42"/>
    <mergeCell ref="USS42:UST42"/>
    <mergeCell ref="USU42:USV42"/>
    <mergeCell ref="USW42:USX42"/>
    <mergeCell ref="USY42:USZ42"/>
    <mergeCell ref="UTA42:UTB42"/>
    <mergeCell ref="USI42:USJ42"/>
    <mergeCell ref="USK42:USL42"/>
    <mergeCell ref="USM42:USN42"/>
    <mergeCell ref="USO42:USP42"/>
    <mergeCell ref="USQ42:USR42"/>
    <mergeCell ref="URY42:URZ42"/>
    <mergeCell ref="USA42:USB42"/>
    <mergeCell ref="USC42:USD42"/>
    <mergeCell ref="USE42:USF42"/>
    <mergeCell ref="USG42:USH42"/>
    <mergeCell ref="URO42:URP42"/>
    <mergeCell ref="URQ42:URR42"/>
    <mergeCell ref="URS42:URT42"/>
    <mergeCell ref="URU42:URV42"/>
    <mergeCell ref="URW42:URX42"/>
    <mergeCell ref="URE42:URF42"/>
    <mergeCell ref="URG42:URH42"/>
    <mergeCell ref="URI42:URJ42"/>
    <mergeCell ref="URK42:URL42"/>
    <mergeCell ref="URM42:URN42"/>
    <mergeCell ref="UQU42:UQV42"/>
    <mergeCell ref="UQW42:UQX42"/>
    <mergeCell ref="UQY42:UQZ42"/>
    <mergeCell ref="URA42:URB42"/>
    <mergeCell ref="URC42:URD42"/>
    <mergeCell ref="UQK42:UQL42"/>
    <mergeCell ref="UQM42:UQN42"/>
    <mergeCell ref="UQO42:UQP42"/>
    <mergeCell ref="UQQ42:UQR42"/>
    <mergeCell ref="UQS42:UQT42"/>
    <mergeCell ref="UQA42:UQB42"/>
    <mergeCell ref="UQC42:UQD42"/>
    <mergeCell ref="UQE42:UQF42"/>
    <mergeCell ref="UQG42:UQH42"/>
    <mergeCell ref="UQI42:UQJ42"/>
    <mergeCell ref="UPQ42:UPR42"/>
    <mergeCell ref="UPS42:UPT42"/>
    <mergeCell ref="UPU42:UPV42"/>
    <mergeCell ref="UPW42:UPX42"/>
    <mergeCell ref="UPY42:UPZ42"/>
    <mergeCell ref="UPG42:UPH42"/>
    <mergeCell ref="UPI42:UPJ42"/>
    <mergeCell ref="UPK42:UPL42"/>
    <mergeCell ref="UPM42:UPN42"/>
    <mergeCell ref="UPO42:UPP42"/>
    <mergeCell ref="UOW42:UOX42"/>
    <mergeCell ref="UOY42:UOZ42"/>
    <mergeCell ref="UPA42:UPB42"/>
    <mergeCell ref="UPC42:UPD42"/>
    <mergeCell ref="UPE42:UPF42"/>
    <mergeCell ref="UOM42:UON42"/>
    <mergeCell ref="UOO42:UOP42"/>
    <mergeCell ref="UOQ42:UOR42"/>
    <mergeCell ref="UOS42:UOT42"/>
    <mergeCell ref="UOU42:UOV42"/>
    <mergeCell ref="UOC42:UOD42"/>
    <mergeCell ref="UOE42:UOF42"/>
    <mergeCell ref="UOG42:UOH42"/>
    <mergeCell ref="UOI42:UOJ42"/>
    <mergeCell ref="UOK42:UOL42"/>
    <mergeCell ref="UNS42:UNT42"/>
    <mergeCell ref="UNU42:UNV42"/>
    <mergeCell ref="UNW42:UNX42"/>
    <mergeCell ref="UNY42:UNZ42"/>
    <mergeCell ref="UOA42:UOB42"/>
    <mergeCell ref="UNI42:UNJ42"/>
    <mergeCell ref="UNK42:UNL42"/>
    <mergeCell ref="UNM42:UNN42"/>
    <mergeCell ref="UNO42:UNP42"/>
    <mergeCell ref="UNQ42:UNR42"/>
    <mergeCell ref="UMY42:UMZ42"/>
    <mergeCell ref="UNA42:UNB42"/>
    <mergeCell ref="UNC42:UND42"/>
    <mergeCell ref="UNE42:UNF42"/>
    <mergeCell ref="UNG42:UNH42"/>
    <mergeCell ref="UMO42:UMP42"/>
    <mergeCell ref="UMQ42:UMR42"/>
    <mergeCell ref="UMS42:UMT42"/>
    <mergeCell ref="UMU42:UMV42"/>
    <mergeCell ref="UMW42:UMX42"/>
    <mergeCell ref="UME42:UMF42"/>
    <mergeCell ref="UMG42:UMH42"/>
    <mergeCell ref="UMI42:UMJ42"/>
    <mergeCell ref="UMK42:UML42"/>
    <mergeCell ref="UMM42:UMN42"/>
    <mergeCell ref="ULU42:ULV42"/>
    <mergeCell ref="ULW42:ULX42"/>
    <mergeCell ref="ULY42:ULZ42"/>
    <mergeCell ref="UMA42:UMB42"/>
    <mergeCell ref="UMC42:UMD42"/>
    <mergeCell ref="ULK42:ULL42"/>
    <mergeCell ref="ULM42:ULN42"/>
    <mergeCell ref="ULO42:ULP42"/>
    <mergeCell ref="ULQ42:ULR42"/>
    <mergeCell ref="ULS42:ULT42"/>
    <mergeCell ref="ULA42:ULB42"/>
    <mergeCell ref="ULC42:ULD42"/>
    <mergeCell ref="ULE42:ULF42"/>
    <mergeCell ref="ULG42:ULH42"/>
    <mergeCell ref="ULI42:ULJ42"/>
    <mergeCell ref="UKQ42:UKR42"/>
    <mergeCell ref="UKS42:UKT42"/>
    <mergeCell ref="UKU42:UKV42"/>
    <mergeCell ref="UKW42:UKX42"/>
    <mergeCell ref="UKY42:UKZ42"/>
    <mergeCell ref="UKG42:UKH42"/>
    <mergeCell ref="UKI42:UKJ42"/>
    <mergeCell ref="UKK42:UKL42"/>
    <mergeCell ref="UKM42:UKN42"/>
    <mergeCell ref="UKO42:UKP42"/>
    <mergeCell ref="UJW42:UJX42"/>
    <mergeCell ref="UJY42:UJZ42"/>
    <mergeCell ref="UKA42:UKB42"/>
    <mergeCell ref="UKC42:UKD42"/>
    <mergeCell ref="UKE42:UKF42"/>
    <mergeCell ref="UJM42:UJN42"/>
    <mergeCell ref="UJO42:UJP42"/>
    <mergeCell ref="UJQ42:UJR42"/>
    <mergeCell ref="UJS42:UJT42"/>
    <mergeCell ref="UJU42:UJV42"/>
    <mergeCell ref="UJC42:UJD42"/>
    <mergeCell ref="UJE42:UJF42"/>
    <mergeCell ref="UJG42:UJH42"/>
    <mergeCell ref="UJI42:UJJ42"/>
    <mergeCell ref="UJK42:UJL42"/>
    <mergeCell ref="UIS42:UIT42"/>
    <mergeCell ref="UIU42:UIV42"/>
    <mergeCell ref="UIW42:UIX42"/>
    <mergeCell ref="UIY42:UIZ42"/>
    <mergeCell ref="UJA42:UJB42"/>
    <mergeCell ref="UII42:UIJ42"/>
    <mergeCell ref="UIK42:UIL42"/>
    <mergeCell ref="UIM42:UIN42"/>
    <mergeCell ref="UIO42:UIP42"/>
    <mergeCell ref="UIQ42:UIR42"/>
    <mergeCell ref="UHY42:UHZ42"/>
    <mergeCell ref="UIA42:UIB42"/>
    <mergeCell ref="UIC42:UID42"/>
    <mergeCell ref="UIE42:UIF42"/>
    <mergeCell ref="UIG42:UIH42"/>
    <mergeCell ref="UHO42:UHP42"/>
    <mergeCell ref="UHQ42:UHR42"/>
    <mergeCell ref="UHS42:UHT42"/>
    <mergeCell ref="UHU42:UHV42"/>
    <mergeCell ref="UHW42:UHX42"/>
    <mergeCell ref="UHE42:UHF42"/>
    <mergeCell ref="UHG42:UHH42"/>
    <mergeCell ref="UHI42:UHJ42"/>
    <mergeCell ref="UHK42:UHL42"/>
    <mergeCell ref="UHM42:UHN42"/>
    <mergeCell ref="UGU42:UGV42"/>
    <mergeCell ref="UGW42:UGX42"/>
    <mergeCell ref="UGY42:UGZ42"/>
    <mergeCell ref="UHA42:UHB42"/>
    <mergeCell ref="UHC42:UHD42"/>
    <mergeCell ref="UGK42:UGL42"/>
    <mergeCell ref="UGM42:UGN42"/>
    <mergeCell ref="UGO42:UGP42"/>
    <mergeCell ref="UGQ42:UGR42"/>
    <mergeCell ref="UGS42:UGT42"/>
    <mergeCell ref="UGA42:UGB42"/>
    <mergeCell ref="UGC42:UGD42"/>
    <mergeCell ref="UGE42:UGF42"/>
    <mergeCell ref="UGG42:UGH42"/>
    <mergeCell ref="UGI42:UGJ42"/>
    <mergeCell ref="UFQ42:UFR42"/>
    <mergeCell ref="UFS42:UFT42"/>
    <mergeCell ref="UFU42:UFV42"/>
    <mergeCell ref="UFW42:UFX42"/>
    <mergeCell ref="UFY42:UFZ42"/>
    <mergeCell ref="UFG42:UFH42"/>
    <mergeCell ref="UFI42:UFJ42"/>
    <mergeCell ref="UFK42:UFL42"/>
    <mergeCell ref="UFM42:UFN42"/>
    <mergeCell ref="UFO42:UFP42"/>
    <mergeCell ref="UEW42:UEX42"/>
    <mergeCell ref="UEY42:UEZ42"/>
    <mergeCell ref="UFA42:UFB42"/>
    <mergeCell ref="UFC42:UFD42"/>
    <mergeCell ref="UFE42:UFF42"/>
    <mergeCell ref="UEM42:UEN42"/>
    <mergeCell ref="UEO42:UEP42"/>
    <mergeCell ref="UEQ42:UER42"/>
    <mergeCell ref="UES42:UET42"/>
    <mergeCell ref="UEU42:UEV42"/>
    <mergeCell ref="UEC42:UED42"/>
    <mergeCell ref="UEE42:UEF42"/>
    <mergeCell ref="UEG42:UEH42"/>
    <mergeCell ref="UEI42:UEJ42"/>
    <mergeCell ref="UEK42:UEL42"/>
    <mergeCell ref="UDS42:UDT42"/>
    <mergeCell ref="UDU42:UDV42"/>
    <mergeCell ref="UDW42:UDX42"/>
    <mergeCell ref="UDY42:UDZ42"/>
    <mergeCell ref="UEA42:UEB42"/>
    <mergeCell ref="UDI42:UDJ42"/>
    <mergeCell ref="UDK42:UDL42"/>
    <mergeCell ref="UDM42:UDN42"/>
    <mergeCell ref="UDO42:UDP42"/>
    <mergeCell ref="UDQ42:UDR42"/>
    <mergeCell ref="UCY42:UCZ42"/>
    <mergeCell ref="UDA42:UDB42"/>
    <mergeCell ref="UDC42:UDD42"/>
    <mergeCell ref="UDE42:UDF42"/>
    <mergeCell ref="UDG42:UDH42"/>
    <mergeCell ref="UCO42:UCP42"/>
    <mergeCell ref="UCQ42:UCR42"/>
    <mergeCell ref="UCS42:UCT42"/>
    <mergeCell ref="UCU42:UCV42"/>
    <mergeCell ref="UCW42:UCX42"/>
    <mergeCell ref="UCE42:UCF42"/>
    <mergeCell ref="UCG42:UCH42"/>
    <mergeCell ref="UCI42:UCJ42"/>
    <mergeCell ref="UCK42:UCL42"/>
    <mergeCell ref="UCM42:UCN42"/>
    <mergeCell ref="UBU42:UBV42"/>
    <mergeCell ref="UBW42:UBX42"/>
    <mergeCell ref="UBY42:UBZ42"/>
    <mergeCell ref="UCA42:UCB42"/>
    <mergeCell ref="UCC42:UCD42"/>
    <mergeCell ref="UBK42:UBL42"/>
    <mergeCell ref="UBM42:UBN42"/>
    <mergeCell ref="UBO42:UBP42"/>
    <mergeCell ref="UBQ42:UBR42"/>
    <mergeCell ref="UBS42:UBT42"/>
    <mergeCell ref="UBA42:UBB42"/>
    <mergeCell ref="UBC42:UBD42"/>
    <mergeCell ref="UBE42:UBF42"/>
    <mergeCell ref="UBG42:UBH42"/>
    <mergeCell ref="UBI42:UBJ42"/>
    <mergeCell ref="UAQ42:UAR42"/>
    <mergeCell ref="UAS42:UAT42"/>
    <mergeCell ref="UAU42:UAV42"/>
    <mergeCell ref="UAW42:UAX42"/>
    <mergeCell ref="UAY42:UAZ42"/>
    <mergeCell ref="UAG42:UAH42"/>
    <mergeCell ref="UAI42:UAJ42"/>
    <mergeCell ref="UAK42:UAL42"/>
    <mergeCell ref="UAM42:UAN42"/>
    <mergeCell ref="UAO42:UAP42"/>
    <mergeCell ref="TZW42:TZX42"/>
    <mergeCell ref="TZY42:TZZ42"/>
    <mergeCell ref="UAA42:UAB42"/>
    <mergeCell ref="UAC42:UAD42"/>
    <mergeCell ref="UAE42:UAF42"/>
    <mergeCell ref="TZM42:TZN42"/>
    <mergeCell ref="TZO42:TZP42"/>
    <mergeCell ref="TZQ42:TZR42"/>
    <mergeCell ref="TZS42:TZT42"/>
    <mergeCell ref="TZU42:TZV42"/>
    <mergeCell ref="TZC42:TZD42"/>
    <mergeCell ref="TZE42:TZF42"/>
    <mergeCell ref="TZG42:TZH42"/>
    <mergeCell ref="TZI42:TZJ42"/>
    <mergeCell ref="TZK42:TZL42"/>
    <mergeCell ref="TYS42:TYT42"/>
    <mergeCell ref="TYU42:TYV42"/>
    <mergeCell ref="TYW42:TYX42"/>
    <mergeCell ref="TYY42:TYZ42"/>
    <mergeCell ref="TZA42:TZB42"/>
    <mergeCell ref="TYI42:TYJ42"/>
    <mergeCell ref="TYK42:TYL42"/>
    <mergeCell ref="TYM42:TYN42"/>
    <mergeCell ref="TYO42:TYP42"/>
    <mergeCell ref="TYQ42:TYR42"/>
    <mergeCell ref="TXY42:TXZ42"/>
    <mergeCell ref="TYA42:TYB42"/>
    <mergeCell ref="TYC42:TYD42"/>
    <mergeCell ref="TYE42:TYF42"/>
    <mergeCell ref="TYG42:TYH42"/>
    <mergeCell ref="TXO42:TXP42"/>
    <mergeCell ref="TXQ42:TXR42"/>
    <mergeCell ref="TXS42:TXT42"/>
    <mergeCell ref="TXU42:TXV42"/>
    <mergeCell ref="TXW42:TXX42"/>
    <mergeCell ref="TXE42:TXF42"/>
    <mergeCell ref="TXG42:TXH42"/>
    <mergeCell ref="TXI42:TXJ42"/>
    <mergeCell ref="TXK42:TXL42"/>
    <mergeCell ref="TXM42:TXN42"/>
    <mergeCell ref="TWU42:TWV42"/>
    <mergeCell ref="TWW42:TWX42"/>
    <mergeCell ref="TWY42:TWZ42"/>
    <mergeCell ref="TXA42:TXB42"/>
    <mergeCell ref="TXC42:TXD42"/>
    <mergeCell ref="TWK42:TWL42"/>
    <mergeCell ref="TWM42:TWN42"/>
    <mergeCell ref="TWO42:TWP42"/>
    <mergeCell ref="TWQ42:TWR42"/>
    <mergeCell ref="TWS42:TWT42"/>
    <mergeCell ref="TWA42:TWB42"/>
    <mergeCell ref="TWC42:TWD42"/>
    <mergeCell ref="TWE42:TWF42"/>
    <mergeCell ref="TWG42:TWH42"/>
    <mergeCell ref="TWI42:TWJ42"/>
    <mergeCell ref="TVQ42:TVR42"/>
    <mergeCell ref="TVS42:TVT42"/>
    <mergeCell ref="TVU42:TVV42"/>
    <mergeCell ref="TVW42:TVX42"/>
    <mergeCell ref="TVY42:TVZ42"/>
    <mergeCell ref="TVG42:TVH42"/>
    <mergeCell ref="TVI42:TVJ42"/>
    <mergeCell ref="TVK42:TVL42"/>
    <mergeCell ref="TVM42:TVN42"/>
    <mergeCell ref="TVO42:TVP42"/>
    <mergeCell ref="TUW42:TUX42"/>
    <mergeCell ref="TUY42:TUZ42"/>
    <mergeCell ref="TVA42:TVB42"/>
    <mergeCell ref="TVC42:TVD42"/>
    <mergeCell ref="TVE42:TVF42"/>
    <mergeCell ref="TUM42:TUN42"/>
    <mergeCell ref="TUO42:TUP42"/>
    <mergeCell ref="TUQ42:TUR42"/>
    <mergeCell ref="TUS42:TUT42"/>
    <mergeCell ref="TUU42:TUV42"/>
    <mergeCell ref="TUC42:TUD42"/>
    <mergeCell ref="TUE42:TUF42"/>
    <mergeCell ref="TUG42:TUH42"/>
    <mergeCell ref="TUI42:TUJ42"/>
    <mergeCell ref="TUK42:TUL42"/>
    <mergeCell ref="TTS42:TTT42"/>
    <mergeCell ref="TTU42:TTV42"/>
    <mergeCell ref="TTW42:TTX42"/>
    <mergeCell ref="TTY42:TTZ42"/>
    <mergeCell ref="TUA42:TUB42"/>
    <mergeCell ref="TTI42:TTJ42"/>
    <mergeCell ref="TTK42:TTL42"/>
    <mergeCell ref="TTM42:TTN42"/>
    <mergeCell ref="TTO42:TTP42"/>
    <mergeCell ref="TTQ42:TTR42"/>
    <mergeCell ref="TSY42:TSZ42"/>
    <mergeCell ref="TTA42:TTB42"/>
    <mergeCell ref="TTC42:TTD42"/>
    <mergeCell ref="TTE42:TTF42"/>
    <mergeCell ref="TTG42:TTH42"/>
    <mergeCell ref="TSO42:TSP42"/>
    <mergeCell ref="TSQ42:TSR42"/>
    <mergeCell ref="TSS42:TST42"/>
    <mergeCell ref="TSU42:TSV42"/>
    <mergeCell ref="TSW42:TSX42"/>
    <mergeCell ref="TSE42:TSF42"/>
    <mergeCell ref="TSG42:TSH42"/>
    <mergeCell ref="TSI42:TSJ42"/>
    <mergeCell ref="TSK42:TSL42"/>
    <mergeCell ref="TSM42:TSN42"/>
    <mergeCell ref="TRU42:TRV42"/>
    <mergeCell ref="TRW42:TRX42"/>
    <mergeCell ref="TRY42:TRZ42"/>
    <mergeCell ref="TSA42:TSB42"/>
    <mergeCell ref="TSC42:TSD42"/>
    <mergeCell ref="TRK42:TRL42"/>
    <mergeCell ref="TRM42:TRN42"/>
    <mergeCell ref="TRO42:TRP42"/>
    <mergeCell ref="TRQ42:TRR42"/>
    <mergeCell ref="TRS42:TRT42"/>
    <mergeCell ref="TRA42:TRB42"/>
    <mergeCell ref="TRC42:TRD42"/>
    <mergeCell ref="TRE42:TRF42"/>
    <mergeCell ref="TRG42:TRH42"/>
    <mergeCell ref="TRI42:TRJ42"/>
    <mergeCell ref="TQQ42:TQR42"/>
    <mergeCell ref="TQS42:TQT42"/>
    <mergeCell ref="TQU42:TQV42"/>
    <mergeCell ref="TQW42:TQX42"/>
    <mergeCell ref="TQY42:TQZ42"/>
    <mergeCell ref="TQG42:TQH42"/>
    <mergeCell ref="TQI42:TQJ42"/>
    <mergeCell ref="TQK42:TQL42"/>
    <mergeCell ref="TQM42:TQN42"/>
    <mergeCell ref="TQO42:TQP42"/>
    <mergeCell ref="TPW42:TPX42"/>
    <mergeCell ref="TPY42:TPZ42"/>
    <mergeCell ref="TQA42:TQB42"/>
    <mergeCell ref="TQC42:TQD42"/>
    <mergeCell ref="TQE42:TQF42"/>
    <mergeCell ref="TPM42:TPN42"/>
    <mergeCell ref="TPO42:TPP42"/>
    <mergeCell ref="TPQ42:TPR42"/>
    <mergeCell ref="TPS42:TPT42"/>
    <mergeCell ref="TPU42:TPV42"/>
    <mergeCell ref="TPC42:TPD42"/>
    <mergeCell ref="TPE42:TPF42"/>
    <mergeCell ref="TPG42:TPH42"/>
    <mergeCell ref="TPI42:TPJ42"/>
    <mergeCell ref="TPK42:TPL42"/>
    <mergeCell ref="TOS42:TOT42"/>
    <mergeCell ref="TOU42:TOV42"/>
    <mergeCell ref="TOW42:TOX42"/>
    <mergeCell ref="TOY42:TOZ42"/>
    <mergeCell ref="TPA42:TPB42"/>
    <mergeCell ref="TOI42:TOJ42"/>
    <mergeCell ref="TOK42:TOL42"/>
    <mergeCell ref="TOM42:TON42"/>
    <mergeCell ref="TOO42:TOP42"/>
    <mergeCell ref="TOQ42:TOR42"/>
    <mergeCell ref="TNY42:TNZ42"/>
    <mergeCell ref="TOA42:TOB42"/>
    <mergeCell ref="TOC42:TOD42"/>
    <mergeCell ref="TOE42:TOF42"/>
    <mergeCell ref="TOG42:TOH42"/>
    <mergeCell ref="TNO42:TNP42"/>
    <mergeCell ref="TNQ42:TNR42"/>
    <mergeCell ref="TNS42:TNT42"/>
    <mergeCell ref="TNU42:TNV42"/>
    <mergeCell ref="TNW42:TNX42"/>
    <mergeCell ref="TNE42:TNF42"/>
    <mergeCell ref="TNG42:TNH42"/>
    <mergeCell ref="TNI42:TNJ42"/>
    <mergeCell ref="TNK42:TNL42"/>
    <mergeCell ref="TNM42:TNN42"/>
    <mergeCell ref="TMU42:TMV42"/>
    <mergeCell ref="TMW42:TMX42"/>
    <mergeCell ref="TMY42:TMZ42"/>
    <mergeCell ref="TNA42:TNB42"/>
    <mergeCell ref="TNC42:TND42"/>
    <mergeCell ref="TMK42:TML42"/>
    <mergeCell ref="TMM42:TMN42"/>
    <mergeCell ref="TMO42:TMP42"/>
    <mergeCell ref="TMQ42:TMR42"/>
    <mergeCell ref="TMS42:TMT42"/>
    <mergeCell ref="TMA42:TMB42"/>
    <mergeCell ref="TMC42:TMD42"/>
    <mergeCell ref="TME42:TMF42"/>
    <mergeCell ref="TMG42:TMH42"/>
    <mergeCell ref="TMI42:TMJ42"/>
    <mergeCell ref="TLQ42:TLR42"/>
    <mergeCell ref="TLS42:TLT42"/>
    <mergeCell ref="TLU42:TLV42"/>
    <mergeCell ref="TLW42:TLX42"/>
    <mergeCell ref="TLY42:TLZ42"/>
    <mergeCell ref="TLG42:TLH42"/>
    <mergeCell ref="TLI42:TLJ42"/>
    <mergeCell ref="TLK42:TLL42"/>
    <mergeCell ref="TLM42:TLN42"/>
    <mergeCell ref="TLO42:TLP42"/>
    <mergeCell ref="TKW42:TKX42"/>
    <mergeCell ref="TKY42:TKZ42"/>
    <mergeCell ref="TLA42:TLB42"/>
    <mergeCell ref="TLC42:TLD42"/>
    <mergeCell ref="TLE42:TLF42"/>
    <mergeCell ref="TKM42:TKN42"/>
    <mergeCell ref="TKO42:TKP42"/>
    <mergeCell ref="TKQ42:TKR42"/>
    <mergeCell ref="TKS42:TKT42"/>
    <mergeCell ref="TKU42:TKV42"/>
    <mergeCell ref="TKC42:TKD42"/>
    <mergeCell ref="TKE42:TKF42"/>
    <mergeCell ref="TKG42:TKH42"/>
    <mergeCell ref="TKI42:TKJ42"/>
    <mergeCell ref="TKK42:TKL42"/>
    <mergeCell ref="TJS42:TJT42"/>
    <mergeCell ref="TJU42:TJV42"/>
    <mergeCell ref="TJW42:TJX42"/>
    <mergeCell ref="TJY42:TJZ42"/>
    <mergeCell ref="TKA42:TKB42"/>
    <mergeCell ref="TJI42:TJJ42"/>
    <mergeCell ref="TJK42:TJL42"/>
    <mergeCell ref="TJM42:TJN42"/>
    <mergeCell ref="TJO42:TJP42"/>
    <mergeCell ref="TJQ42:TJR42"/>
    <mergeCell ref="TIY42:TIZ42"/>
    <mergeCell ref="TJA42:TJB42"/>
    <mergeCell ref="TJC42:TJD42"/>
    <mergeCell ref="TJE42:TJF42"/>
    <mergeCell ref="TJG42:TJH42"/>
    <mergeCell ref="TIO42:TIP42"/>
    <mergeCell ref="TIQ42:TIR42"/>
    <mergeCell ref="TIS42:TIT42"/>
    <mergeCell ref="TIU42:TIV42"/>
    <mergeCell ref="TIW42:TIX42"/>
    <mergeCell ref="TIE42:TIF42"/>
    <mergeCell ref="TIG42:TIH42"/>
    <mergeCell ref="TII42:TIJ42"/>
    <mergeCell ref="TIK42:TIL42"/>
    <mergeCell ref="TIM42:TIN42"/>
    <mergeCell ref="THU42:THV42"/>
    <mergeCell ref="THW42:THX42"/>
    <mergeCell ref="THY42:THZ42"/>
    <mergeCell ref="TIA42:TIB42"/>
    <mergeCell ref="TIC42:TID42"/>
    <mergeCell ref="THK42:THL42"/>
    <mergeCell ref="THM42:THN42"/>
    <mergeCell ref="THO42:THP42"/>
    <mergeCell ref="THQ42:THR42"/>
    <mergeCell ref="THS42:THT42"/>
    <mergeCell ref="THA42:THB42"/>
    <mergeCell ref="THC42:THD42"/>
    <mergeCell ref="THE42:THF42"/>
    <mergeCell ref="THG42:THH42"/>
    <mergeCell ref="THI42:THJ42"/>
    <mergeCell ref="TGQ42:TGR42"/>
    <mergeCell ref="TGS42:TGT42"/>
    <mergeCell ref="TGU42:TGV42"/>
    <mergeCell ref="TGW42:TGX42"/>
    <mergeCell ref="TGY42:TGZ42"/>
    <mergeCell ref="TGG42:TGH42"/>
    <mergeCell ref="TGI42:TGJ42"/>
    <mergeCell ref="TGK42:TGL42"/>
    <mergeCell ref="TGM42:TGN42"/>
    <mergeCell ref="TGO42:TGP42"/>
    <mergeCell ref="TFW42:TFX42"/>
    <mergeCell ref="TFY42:TFZ42"/>
    <mergeCell ref="TGA42:TGB42"/>
    <mergeCell ref="TGC42:TGD42"/>
    <mergeCell ref="TGE42:TGF42"/>
    <mergeCell ref="TFM42:TFN42"/>
    <mergeCell ref="TFO42:TFP42"/>
    <mergeCell ref="TFQ42:TFR42"/>
    <mergeCell ref="TFS42:TFT42"/>
    <mergeCell ref="TFU42:TFV42"/>
    <mergeCell ref="TFC42:TFD42"/>
    <mergeCell ref="TFE42:TFF42"/>
    <mergeCell ref="TFG42:TFH42"/>
    <mergeCell ref="TFI42:TFJ42"/>
    <mergeCell ref="TFK42:TFL42"/>
    <mergeCell ref="TES42:TET42"/>
    <mergeCell ref="TEU42:TEV42"/>
    <mergeCell ref="TEW42:TEX42"/>
    <mergeCell ref="TEY42:TEZ42"/>
    <mergeCell ref="TFA42:TFB42"/>
    <mergeCell ref="TEI42:TEJ42"/>
    <mergeCell ref="TEK42:TEL42"/>
    <mergeCell ref="TEM42:TEN42"/>
    <mergeCell ref="TEO42:TEP42"/>
    <mergeCell ref="TEQ42:TER42"/>
    <mergeCell ref="TDY42:TDZ42"/>
    <mergeCell ref="TEA42:TEB42"/>
    <mergeCell ref="TEC42:TED42"/>
    <mergeCell ref="TEE42:TEF42"/>
    <mergeCell ref="TEG42:TEH42"/>
    <mergeCell ref="TDO42:TDP42"/>
    <mergeCell ref="TDQ42:TDR42"/>
    <mergeCell ref="TDS42:TDT42"/>
    <mergeCell ref="TDU42:TDV42"/>
    <mergeCell ref="TDW42:TDX42"/>
    <mergeCell ref="TDE42:TDF42"/>
    <mergeCell ref="TDG42:TDH42"/>
    <mergeCell ref="TDI42:TDJ42"/>
    <mergeCell ref="TDK42:TDL42"/>
    <mergeCell ref="TDM42:TDN42"/>
    <mergeCell ref="TCU42:TCV42"/>
    <mergeCell ref="TCW42:TCX42"/>
    <mergeCell ref="TCY42:TCZ42"/>
    <mergeCell ref="TDA42:TDB42"/>
    <mergeCell ref="TDC42:TDD42"/>
    <mergeCell ref="TCK42:TCL42"/>
    <mergeCell ref="TCM42:TCN42"/>
    <mergeCell ref="TCO42:TCP42"/>
    <mergeCell ref="TCQ42:TCR42"/>
    <mergeCell ref="TCS42:TCT42"/>
    <mergeCell ref="TCA42:TCB42"/>
    <mergeCell ref="TCC42:TCD42"/>
    <mergeCell ref="TCE42:TCF42"/>
    <mergeCell ref="TCG42:TCH42"/>
    <mergeCell ref="TCI42:TCJ42"/>
    <mergeCell ref="TBQ42:TBR42"/>
    <mergeCell ref="TBS42:TBT42"/>
    <mergeCell ref="TBU42:TBV42"/>
    <mergeCell ref="TBW42:TBX42"/>
    <mergeCell ref="TBY42:TBZ42"/>
    <mergeCell ref="TBG42:TBH42"/>
    <mergeCell ref="TBI42:TBJ42"/>
    <mergeCell ref="TBK42:TBL42"/>
    <mergeCell ref="TBM42:TBN42"/>
    <mergeCell ref="TBO42:TBP42"/>
    <mergeCell ref="TAW42:TAX42"/>
    <mergeCell ref="TAY42:TAZ42"/>
    <mergeCell ref="TBA42:TBB42"/>
    <mergeCell ref="TBC42:TBD42"/>
    <mergeCell ref="TBE42:TBF42"/>
    <mergeCell ref="TAM42:TAN42"/>
    <mergeCell ref="TAO42:TAP42"/>
    <mergeCell ref="TAQ42:TAR42"/>
    <mergeCell ref="TAS42:TAT42"/>
    <mergeCell ref="TAU42:TAV42"/>
    <mergeCell ref="TAC42:TAD42"/>
    <mergeCell ref="TAE42:TAF42"/>
    <mergeCell ref="TAG42:TAH42"/>
    <mergeCell ref="TAI42:TAJ42"/>
    <mergeCell ref="TAK42:TAL42"/>
    <mergeCell ref="SZS42:SZT42"/>
    <mergeCell ref="SZU42:SZV42"/>
    <mergeCell ref="SZW42:SZX42"/>
    <mergeCell ref="SZY42:SZZ42"/>
    <mergeCell ref="TAA42:TAB42"/>
    <mergeCell ref="SZI42:SZJ42"/>
    <mergeCell ref="SZK42:SZL42"/>
    <mergeCell ref="SZM42:SZN42"/>
    <mergeCell ref="SZO42:SZP42"/>
    <mergeCell ref="SZQ42:SZR42"/>
    <mergeCell ref="SYY42:SYZ42"/>
    <mergeCell ref="SZA42:SZB42"/>
    <mergeCell ref="SZC42:SZD42"/>
    <mergeCell ref="SZE42:SZF42"/>
    <mergeCell ref="SZG42:SZH42"/>
    <mergeCell ref="SYO42:SYP42"/>
    <mergeCell ref="SYQ42:SYR42"/>
    <mergeCell ref="SYS42:SYT42"/>
    <mergeCell ref="SYU42:SYV42"/>
    <mergeCell ref="SYW42:SYX42"/>
    <mergeCell ref="SYE42:SYF42"/>
    <mergeCell ref="SYG42:SYH42"/>
    <mergeCell ref="SYI42:SYJ42"/>
    <mergeCell ref="SYK42:SYL42"/>
    <mergeCell ref="SYM42:SYN42"/>
    <mergeCell ref="SXU42:SXV42"/>
    <mergeCell ref="SXW42:SXX42"/>
    <mergeCell ref="SXY42:SXZ42"/>
    <mergeCell ref="SYA42:SYB42"/>
    <mergeCell ref="SYC42:SYD42"/>
    <mergeCell ref="SXK42:SXL42"/>
    <mergeCell ref="SXM42:SXN42"/>
    <mergeCell ref="SXO42:SXP42"/>
    <mergeCell ref="SXQ42:SXR42"/>
    <mergeCell ref="SXS42:SXT42"/>
    <mergeCell ref="SXA42:SXB42"/>
    <mergeCell ref="SXC42:SXD42"/>
    <mergeCell ref="SXE42:SXF42"/>
    <mergeCell ref="SXG42:SXH42"/>
    <mergeCell ref="SXI42:SXJ42"/>
    <mergeCell ref="SWQ42:SWR42"/>
    <mergeCell ref="SWS42:SWT42"/>
    <mergeCell ref="SWU42:SWV42"/>
    <mergeCell ref="SWW42:SWX42"/>
    <mergeCell ref="SWY42:SWZ42"/>
    <mergeCell ref="SWG42:SWH42"/>
    <mergeCell ref="SWI42:SWJ42"/>
    <mergeCell ref="SWK42:SWL42"/>
    <mergeCell ref="SWM42:SWN42"/>
    <mergeCell ref="SWO42:SWP42"/>
    <mergeCell ref="SVW42:SVX42"/>
    <mergeCell ref="SVY42:SVZ42"/>
    <mergeCell ref="SWA42:SWB42"/>
    <mergeCell ref="SWC42:SWD42"/>
    <mergeCell ref="SWE42:SWF42"/>
    <mergeCell ref="SVM42:SVN42"/>
    <mergeCell ref="SVO42:SVP42"/>
    <mergeCell ref="SVQ42:SVR42"/>
    <mergeCell ref="SVS42:SVT42"/>
    <mergeCell ref="SVU42:SVV42"/>
    <mergeCell ref="SVC42:SVD42"/>
    <mergeCell ref="SVE42:SVF42"/>
    <mergeCell ref="SVG42:SVH42"/>
    <mergeCell ref="SVI42:SVJ42"/>
    <mergeCell ref="SVK42:SVL42"/>
    <mergeCell ref="SUS42:SUT42"/>
    <mergeCell ref="SUU42:SUV42"/>
    <mergeCell ref="SUW42:SUX42"/>
    <mergeCell ref="SUY42:SUZ42"/>
    <mergeCell ref="SVA42:SVB42"/>
    <mergeCell ref="SUI42:SUJ42"/>
    <mergeCell ref="SUK42:SUL42"/>
    <mergeCell ref="SUM42:SUN42"/>
    <mergeCell ref="SUO42:SUP42"/>
    <mergeCell ref="SUQ42:SUR42"/>
    <mergeCell ref="STY42:STZ42"/>
    <mergeCell ref="SUA42:SUB42"/>
    <mergeCell ref="SUC42:SUD42"/>
    <mergeCell ref="SUE42:SUF42"/>
    <mergeCell ref="SUG42:SUH42"/>
    <mergeCell ref="STO42:STP42"/>
    <mergeCell ref="STQ42:STR42"/>
    <mergeCell ref="STS42:STT42"/>
    <mergeCell ref="STU42:STV42"/>
    <mergeCell ref="STW42:STX42"/>
    <mergeCell ref="STE42:STF42"/>
    <mergeCell ref="STG42:STH42"/>
    <mergeCell ref="STI42:STJ42"/>
    <mergeCell ref="STK42:STL42"/>
    <mergeCell ref="STM42:STN42"/>
    <mergeCell ref="SSU42:SSV42"/>
    <mergeCell ref="SSW42:SSX42"/>
    <mergeCell ref="SSY42:SSZ42"/>
    <mergeCell ref="STA42:STB42"/>
    <mergeCell ref="STC42:STD42"/>
    <mergeCell ref="SSK42:SSL42"/>
    <mergeCell ref="SSM42:SSN42"/>
    <mergeCell ref="SSO42:SSP42"/>
    <mergeCell ref="SSQ42:SSR42"/>
    <mergeCell ref="SSS42:SST42"/>
    <mergeCell ref="SSA42:SSB42"/>
    <mergeCell ref="SSC42:SSD42"/>
    <mergeCell ref="SSE42:SSF42"/>
    <mergeCell ref="SSG42:SSH42"/>
    <mergeCell ref="SSI42:SSJ42"/>
    <mergeCell ref="SRQ42:SRR42"/>
    <mergeCell ref="SRS42:SRT42"/>
    <mergeCell ref="SRU42:SRV42"/>
    <mergeCell ref="SRW42:SRX42"/>
    <mergeCell ref="SRY42:SRZ42"/>
    <mergeCell ref="SRG42:SRH42"/>
    <mergeCell ref="SRI42:SRJ42"/>
    <mergeCell ref="SRK42:SRL42"/>
    <mergeCell ref="SRM42:SRN42"/>
    <mergeCell ref="SRO42:SRP42"/>
    <mergeCell ref="SQW42:SQX42"/>
    <mergeCell ref="SQY42:SQZ42"/>
    <mergeCell ref="SRA42:SRB42"/>
    <mergeCell ref="SRC42:SRD42"/>
    <mergeCell ref="SRE42:SRF42"/>
    <mergeCell ref="SQM42:SQN42"/>
    <mergeCell ref="SQO42:SQP42"/>
    <mergeCell ref="SQQ42:SQR42"/>
    <mergeCell ref="SQS42:SQT42"/>
    <mergeCell ref="SQU42:SQV42"/>
    <mergeCell ref="SQC42:SQD42"/>
    <mergeCell ref="SQE42:SQF42"/>
    <mergeCell ref="SQG42:SQH42"/>
    <mergeCell ref="SQI42:SQJ42"/>
    <mergeCell ref="SQK42:SQL42"/>
    <mergeCell ref="SPS42:SPT42"/>
    <mergeCell ref="SPU42:SPV42"/>
    <mergeCell ref="SPW42:SPX42"/>
    <mergeCell ref="SPY42:SPZ42"/>
    <mergeCell ref="SQA42:SQB42"/>
    <mergeCell ref="SPI42:SPJ42"/>
    <mergeCell ref="SPK42:SPL42"/>
    <mergeCell ref="SPM42:SPN42"/>
    <mergeCell ref="SPO42:SPP42"/>
    <mergeCell ref="SPQ42:SPR42"/>
    <mergeCell ref="SOY42:SOZ42"/>
    <mergeCell ref="SPA42:SPB42"/>
    <mergeCell ref="SPC42:SPD42"/>
    <mergeCell ref="SPE42:SPF42"/>
    <mergeCell ref="SPG42:SPH42"/>
    <mergeCell ref="SOO42:SOP42"/>
    <mergeCell ref="SOQ42:SOR42"/>
    <mergeCell ref="SOS42:SOT42"/>
    <mergeCell ref="SOU42:SOV42"/>
    <mergeCell ref="SOW42:SOX42"/>
    <mergeCell ref="SOE42:SOF42"/>
    <mergeCell ref="SOG42:SOH42"/>
    <mergeCell ref="SOI42:SOJ42"/>
    <mergeCell ref="SOK42:SOL42"/>
    <mergeCell ref="SOM42:SON42"/>
    <mergeCell ref="SNU42:SNV42"/>
    <mergeCell ref="SNW42:SNX42"/>
    <mergeCell ref="SNY42:SNZ42"/>
    <mergeCell ref="SOA42:SOB42"/>
    <mergeCell ref="SOC42:SOD42"/>
    <mergeCell ref="SNK42:SNL42"/>
    <mergeCell ref="SNM42:SNN42"/>
    <mergeCell ref="SNO42:SNP42"/>
    <mergeCell ref="SNQ42:SNR42"/>
    <mergeCell ref="SNS42:SNT42"/>
    <mergeCell ref="SNA42:SNB42"/>
    <mergeCell ref="SNC42:SND42"/>
    <mergeCell ref="SNE42:SNF42"/>
    <mergeCell ref="SNG42:SNH42"/>
    <mergeCell ref="SNI42:SNJ42"/>
    <mergeCell ref="SMQ42:SMR42"/>
    <mergeCell ref="SMS42:SMT42"/>
    <mergeCell ref="SMU42:SMV42"/>
    <mergeCell ref="SMW42:SMX42"/>
    <mergeCell ref="SMY42:SMZ42"/>
    <mergeCell ref="SMG42:SMH42"/>
    <mergeCell ref="SMI42:SMJ42"/>
    <mergeCell ref="SMK42:SML42"/>
    <mergeCell ref="SMM42:SMN42"/>
    <mergeCell ref="SMO42:SMP42"/>
    <mergeCell ref="SLW42:SLX42"/>
    <mergeCell ref="SLY42:SLZ42"/>
    <mergeCell ref="SMA42:SMB42"/>
    <mergeCell ref="SMC42:SMD42"/>
    <mergeCell ref="SME42:SMF42"/>
    <mergeCell ref="SLM42:SLN42"/>
    <mergeCell ref="SLO42:SLP42"/>
    <mergeCell ref="SLQ42:SLR42"/>
    <mergeCell ref="SLS42:SLT42"/>
    <mergeCell ref="SLU42:SLV42"/>
    <mergeCell ref="SLC42:SLD42"/>
    <mergeCell ref="SLE42:SLF42"/>
    <mergeCell ref="SLG42:SLH42"/>
    <mergeCell ref="SLI42:SLJ42"/>
    <mergeCell ref="SLK42:SLL42"/>
    <mergeCell ref="SKS42:SKT42"/>
    <mergeCell ref="SKU42:SKV42"/>
    <mergeCell ref="SKW42:SKX42"/>
    <mergeCell ref="SKY42:SKZ42"/>
    <mergeCell ref="SLA42:SLB42"/>
    <mergeCell ref="SKI42:SKJ42"/>
    <mergeCell ref="SKK42:SKL42"/>
    <mergeCell ref="SKM42:SKN42"/>
    <mergeCell ref="SKO42:SKP42"/>
    <mergeCell ref="SKQ42:SKR42"/>
    <mergeCell ref="SJY42:SJZ42"/>
    <mergeCell ref="SKA42:SKB42"/>
    <mergeCell ref="SKC42:SKD42"/>
    <mergeCell ref="SKE42:SKF42"/>
    <mergeCell ref="SKG42:SKH42"/>
    <mergeCell ref="SJO42:SJP42"/>
    <mergeCell ref="SJQ42:SJR42"/>
    <mergeCell ref="SJS42:SJT42"/>
    <mergeCell ref="SJU42:SJV42"/>
    <mergeCell ref="SJW42:SJX42"/>
    <mergeCell ref="SJE42:SJF42"/>
    <mergeCell ref="SJG42:SJH42"/>
    <mergeCell ref="SJI42:SJJ42"/>
    <mergeCell ref="SJK42:SJL42"/>
    <mergeCell ref="SJM42:SJN42"/>
    <mergeCell ref="SIU42:SIV42"/>
    <mergeCell ref="SIW42:SIX42"/>
    <mergeCell ref="SIY42:SIZ42"/>
    <mergeCell ref="SJA42:SJB42"/>
    <mergeCell ref="SJC42:SJD42"/>
    <mergeCell ref="SIK42:SIL42"/>
    <mergeCell ref="SIM42:SIN42"/>
    <mergeCell ref="SIO42:SIP42"/>
    <mergeCell ref="SIQ42:SIR42"/>
    <mergeCell ref="SIS42:SIT42"/>
    <mergeCell ref="SIA42:SIB42"/>
    <mergeCell ref="SIC42:SID42"/>
    <mergeCell ref="SIE42:SIF42"/>
    <mergeCell ref="SIG42:SIH42"/>
    <mergeCell ref="SII42:SIJ42"/>
    <mergeCell ref="SHQ42:SHR42"/>
    <mergeCell ref="SHS42:SHT42"/>
    <mergeCell ref="SHU42:SHV42"/>
    <mergeCell ref="SHW42:SHX42"/>
    <mergeCell ref="SHY42:SHZ42"/>
    <mergeCell ref="SHG42:SHH42"/>
    <mergeCell ref="SHI42:SHJ42"/>
    <mergeCell ref="SHK42:SHL42"/>
    <mergeCell ref="SHM42:SHN42"/>
    <mergeCell ref="SHO42:SHP42"/>
    <mergeCell ref="SGW42:SGX42"/>
    <mergeCell ref="SGY42:SGZ42"/>
    <mergeCell ref="SHA42:SHB42"/>
    <mergeCell ref="SHC42:SHD42"/>
    <mergeCell ref="SHE42:SHF42"/>
    <mergeCell ref="SGM42:SGN42"/>
    <mergeCell ref="SGO42:SGP42"/>
    <mergeCell ref="SGQ42:SGR42"/>
    <mergeCell ref="SGS42:SGT42"/>
    <mergeCell ref="SGU42:SGV42"/>
    <mergeCell ref="SGC42:SGD42"/>
    <mergeCell ref="SGE42:SGF42"/>
    <mergeCell ref="SGG42:SGH42"/>
    <mergeCell ref="SGI42:SGJ42"/>
    <mergeCell ref="SGK42:SGL42"/>
    <mergeCell ref="SFS42:SFT42"/>
    <mergeCell ref="SFU42:SFV42"/>
    <mergeCell ref="SFW42:SFX42"/>
    <mergeCell ref="SFY42:SFZ42"/>
    <mergeCell ref="SGA42:SGB42"/>
    <mergeCell ref="SFI42:SFJ42"/>
    <mergeCell ref="SFK42:SFL42"/>
    <mergeCell ref="SFM42:SFN42"/>
    <mergeCell ref="SFO42:SFP42"/>
    <mergeCell ref="SFQ42:SFR42"/>
    <mergeCell ref="SEY42:SEZ42"/>
    <mergeCell ref="SFA42:SFB42"/>
    <mergeCell ref="SFC42:SFD42"/>
    <mergeCell ref="SFE42:SFF42"/>
    <mergeCell ref="SFG42:SFH42"/>
    <mergeCell ref="SEO42:SEP42"/>
    <mergeCell ref="SEQ42:SER42"/>
    <mergeCell ref="SES42:SET42"/>
    <mergeCell ref="SEU42:SEV42"/>
    <mergeCell ref="SEW42:SEX42"/>
    <mergeCell ref="SEE42:SEF42"/>
    <mergeCell ref="SEG42:SEH42"/>
    <mergeCell ref="SEI42:SEJ42"/>
    <mergeCell ref="SEK42:SEL42"/>
    <mergeCell ref="SEM42:SEN42"/>
    <mergeCell ref="SDU42:SDV42"/>
    <mergeCell ref="SDW42:SDX42"/>
    <mergeCell ref="SDY42:SDZ42"/>
    <mergeCell ref="SEA42:SEB42"/>
    <mergeCell ref="SEC42:SED42"/>
    <mergeCell ref="SDK42:SDL42"/>
    <mergeCell ref="SDM42:SDN42"/>
    <mergeCell ref="SDO42:SDP42"/>
    <mergeCell ref="SDQ42:SDR42"/>
    <mergeCell ref="SDS42:SDT42"/>
    <mergeCell ref="SDA42:SDB42"/>
    <mergeCell ref="SDC42:SDD42"/>
    <mergeCell ref="SDE42:SDF42"/>
    <mergeCell ref="SDG42:SDH42"/>
    <mergeCell ref="SDI42:SDJ42"/>
    <mergeCell ref="SCQ42:SCR42"/>
    <mergeCell ref="SCS42:SCT42"/>
    <mergeCell ref="SCU42:SCV42"/>
    <mergeCell ref="SCW42:SCX42"/>
    <mergeCell ref="SCY42:SCZ42"/>
    <mergeCell ref="SCG42:SCH42"/>
    <mergeCell ref="SCI42:SCJ42"/>
    <mergeCell ref="SCK42:SCL42"/>
    <mergeCell ref="SCM42:SCN42"/>
    <mergeCell ref="SCO42:SCP42"/>
    <mergeCell ref="SBW42:SBX42"/>
    <mergeCell ref="SBY42:SBZ42"/>
    <mergeCell ref="SCA42:SCB42"/>
    <mergeCell ref="SCC42:SCD42"/>
    <mergeCell ref="SCE42:SCF42"/>
    <mergeCell ref="SBM42:SBN42"/>
    <mergeCell ref="SBO42:SBP42"/>
    <mergeCell ref="SBQ42:SBR42"/>
    <mergeCell ref="SBS42:SBT42"/>
    <mergeCell ref="SBU42:SBV42"/>
    <mergeCell ref="SBC42:SBD42"/>
    <mergeCell ref="SBE42:SBF42"/>
    <mergeCell ref="SBG42:SBH42"/>
    <mergeCell ref="SBI42:SBJ42"/>
    <mergeCell ref="SBK42:SBL42"/>
    <mergeCell ref="SAS42:SAT42"/>
    <mergeCell ref="SAU42:SAV42"/>
    <mergeCell ref="SAW42:SAX42"/>
    <mergeCell ref="SAY42:SAZ42"/>
    <mergeCell ref="SBA42:SBB42"/>
    <mergeCell ref="SAI42:SAJ42"/>
    <mergeCell ref="SAK42:SAL42"/>
    <mergeCell ref="SAM42:SAN42"/>
    <mergeCell ref="SAO42:SAP42"/>
    <mergeCell ref="SAQ42:SAR42"/>
    <mergeCell ref="RZY42:RZZ42"/>
    <mergeCell ref="SAA42:SAB42"/>
    <mergeCell ref="SAC42:SAD42"/>
    <mergeCell ref="SAE42:SAF42"/>
    <mergeCell ref="SAG42:SAH42"/>
    <mergeCell ref="RZO42:RZP42"/>
    <mergeCell ref="RZQ42:RZR42"/>
    <mergeCell ref="RZS42:RZT42"/>
    <mergeCell ref="RZU42:RZV42"/>
    <mergeCell ref="RZW42:RZX42"/>
    <mergeCell ref="RZE42:RZF42"/>
    <mergeCell ref="RZG42:RZH42"/>
    <mergeCell ref="RZI42:RZJ42"/>
    <mergeCell ref="RZK42:RZL42"/>
    <mergeCell ref="RZM42:RZN42"/>
    <mergeCell ref="RYU42:RYV42"/>
    <mergeCell ref="RYW42:RYX42"/>
    <mergeCell ref="RYY42:RYZ42"/>
    <mergeCell ref="RZA42:RZB42"/>
    <mergeCell ref="RZC42:RZD42"/>
    <mergeCell ref="RYK42:RYL42"/>
    <mergeCell ref="RYM42:RYN42"/>
    <mergeCell ref="RYO42:RYP42"/>
    <mergeCell ref="RYQ42:RYR42"/>
    <mergeCell ref="RYS42:RYT42"/>
    <mergeCell ref="RYA42:RYB42"/>
    <mergeCell ref="RYC42:RYD42"/>
    <mergeCell ref="RYE42:RYF42"/>
    <mergeCell ref="RYG42:RYH42"/>
    <mergeCell ref="RYI42:RYJ42"/>
    <mergeCell ref="RXQ42:RXR42"/>
    <mergeCell ref="RXS42:RXT42"/>
    <mergeCell ref="RXU42:RXV42"/>
    <mergeCell ref="RXW42:RXX42"/>
    <mergeCell ref="RXY42:RXZ42"/>
    <mergeCell ref="RXG42:RXH42"/>
    <mergeCell ref="RXI42:RXJ42"/>
    <mergeCell ref="RXK42:RXL42"/>
    <mergeCell ref="RXM42:RXN42"/>
    <mergeCell ref="RXO42:RXP42"/>
    <mergeCell ref="RWW42:RWX42"/>
    <mergeCell ref="RWY42:RWZ42"/>
    <mergeCell ref="RXA42:RXB42"/>
    <mergeCell ref="RXC42:RXD42"/>
    <mergeCell ref="RXE42:RXF42"/>
    <mergeCell ref="RWM42:RWN42"/>
    <mergeCell ref="RWO42:RWP42"/>
    <mergeCell ref="RWQ42:RWR42"/>
    <mergeCell ref="RWS42:RWT42"/>
    <mergeCell ref="RWU42:RWV42"/>
    <mergeCell ref="RWC42:RWD42"/>
    <mergeCell ref="RWE42:RWF42"/>
    <mergeCell ref="RWG42:RWH42"/>
    <mergeCell ref="RWI42:RWJ42"/>
    <mergeCell ref="RWK42:RWL42"/>
    <mergeCell ref="RVS42:RVT42"/>
    <mergeCell ref="RVU42:RVV42"/>
    <mergeCell ref="RVW42:RVX42"/>
    <mergeCell ref="RVY42:RVZ42"/>
    <mergeCell ref="RWA42:RWB42"/>
    <mergeCell ref="RVI42:RVJ42"/>
    <mergeCell ref="RVK42:RVL42"/>
    <mergeCell ref="RVM42:RVN42"/>
    <mergeCell ref="RVO42:RVP42"/>
    <mergeCell ref="RVQ42:RVR42"/>
    <mergeCell ref="RUY42:RUZ42"/>
    <mergeCell ref="RVA42:RVB42"/>
    <mergeCell ref="RVC42:RVD42"/>
    <mergeCell ref="RVE42:RVF42"/>
    <mergeCell ref="RVG42:RVH42"/>
    <mergeCell ref="RUO42:RUP42"/>
    <mergeCell ref="RUQ42:RUR42"/>
    <mergeCell ref="RUS42:RUT42"/>
    <mergeCell ref="RUU42:RUV42"/>
    <mergeCell ref="RUW42:RUX42"/>
    <mergeCell ref="RUE42:RUF42"/>
    <mergeCell ref="RUG42:RUH42"/>
    <mergeCell ref="RUI42:RUJ42"/>
    <mergeCell ref="RUK42:RUL42"/>
    <mergeCell ref="RUM42:RUN42"/>
    <mergeCell ref="RTU42:RTV42"/>
    <mergeCell ref="RTW42:RTX42"/>
    <mergeCell ref="RTY42:RTZ42"/>
    <mergeCell ref="RUA42:RUB42"/>
    <mergeCell ref="RUC42:RUD42"/>
    <mergeCell ref="RTK42:RTL42"/>
    <mergeCell ref="RTM42:RTN42"/>
    <mergeCell ref="RTO42:RTP42"/>
    <mergeCell ref="RTQ42:RTR42"/>
    <mergeCell ref="RTS42:RTT42"/>
    <mergeCell ref="RTA42:RTB42"/>
    <mergeCell ref="RTC42:RTD42"/>
    <mergeCell ref="RTE42:RTF42"/>
    <mergeCell ref="RTG42:RTH42"/>
    <mergeCell ref="RTI42:RTJ42"/>
    <mergeCell ref="RSQ42:RSR42"/>
    <mergeCell ref="RSS42:RST42"/>
    <mergeCell ref="RSU42:RSV42"/>
    <mergeCell ref="RSW42:RSX42"/>
    <mergeCell ref="RSY42:RSZ42"/>
    <mergeCell ref="RSG42:RSH42"/>
    <mergeCell ref="RSI42:RSJ42"/>
    <mergeCell ref="RSK42:RSL42"/>
    <mergeCell ref="RSM42:RSN42"/>
    <mergeCell ref="RSO42:RSP42"/>
    <mergeCell ref="RRW42:RRX42"/>
    <mergeCell ref="RRY42:RRZ42"/>
    <mergeCell ref="RSA42:RSB42"/>
    <mergeCell ref="RSC42:RSD42"/>
    <mergeCell ref="RSE42:RSF42"/>
    <mergeCell ref="RRM42:RRN42"/>
    <mergeCell ref="RRO42:RRP42"/>
    <mergeCell ref="RRQ42:RRR42"/>
    <mergeCell ref="RRS42:RRT42"/>
    <mergeCell ref="RRU42:RRV42"/>
    <mergeCell ref="RRC42:RRD42"/>
    <mergeCell ref="RRE42:RRF42"/>
    <mergeCell ref="RRG42:RRH42"/>
    <mergeCell ref="RRI42:RRJ42"/>
    <mergeCell ref="RRK42:RRL42"/>
    <mergeCell ref="RQS42:RQT42"/>
    <mergeCell ref="RQU42:RQV42"/>
    <mergeCell ref="RQW42:RQX42"/>
    <mergeCell ref="RQY42:RQZ42"/>
    <mergeCell ref="RRA42:RRB42"/>
    <mergeCell ref="RQI42:RQJ42"/>
    <mergeCell ref="RQK42:RQL42"/>
    <mergeCell ref="RQM42:RQN42"/>
    <mergeCell ref="RQO42:RQP42"/>
    <mergeCell ref="RQQ42:RQR42"/>
    <mergeCell ref="RPY42:RPZ42"/>
    <mergeCell ref="RQA42:RQB42"/>
    <mergeCell ref="RQC42:RQD42"/>
    <mergeCell ref="RQE42:RQF42"/>
    <mergeCell ref="RQG42:RQH42"/>
    <mergeCell ref="RPO42:RPP42"/>
    <mergeCell ref="RPQ42:RPR42"/>
    <mergeCell ref="RPS42:RPT42"/>
    <mergeCell ref="RPU42:RPV42"/>
    <mergeCell ref="RPW42:RPX42"/>
    <mergeCell ref="RPE42:RPF42"/>
    <mergeCell ref="RPG42:RPH42"/>
    <mergeCell ref="RPI42:RPJ42"/>
    <mergeCell ref="RPK42:RPL42"/>
    <mergeCell ref="RPM42:RPN42"/>
    <mergeCell ref="ROU42:ROV42"/>
    <mergeCell ref="ROW42:ROX42"/>
    <mergeCell ref="ROY42:ROZ42"/>
    <mergeCell ref="RPA42:RPB42"/>
    <mergeCell ref="RPC42:RPD42"/>
    <mergeCell ref="ROK42:ROL42"/>
    <mergeCell ref="ROM42:RON42"/>
    <mergeCell ref="ROO42:ROP42"/>
    <mergeCell ref="ROQ42:ROR42"/>
    <mergeCell ref="ROS42:ROT42"/>
    <mergeCell ref="ROA42:ROB42"/>
    <mergeCell ref="ROC42:ROD42"/>
    <mergeCell ref="ROE42:ROF42"/>
    <mergeCell ref="ROG42:ROH42"/>
    <mergeCell ref="ROI42:ROJ42"/>
    <mergeCell ref="RNQ42:RNR42"/>
    <mergeCell ref="RNS42:RNT42"/>
    <mergeCell ref="RNU42:RNV42"/>
    <mergeCell ref="RNW42:RNX42"/>
    <mergeCell ref="RNY42:RNZ42"/>
    <mergeCell ref="RNG42:RNH42"/>
    <mergeCell ref="RNI42:RNJ42"/>
    <mergeCell ref="RNK42:RNL42"/>
    <mergeCell ref="RNM42:RNN42"/>
    <mergeCell ref="RNO42:RNP42"/>
    <mergeCell ref="RMW42:RMX42"/>
    <mergeCell ref="RMY42:RMZ42"/>
    <mergeCell ref="RNA42:RNB42"/>
    <mergeCell ref="RNC42:RND42"/>
    <mergeCell ref="RNE42:RNF42"/>
    <mergeCell ref="RMM42:RMN42"/>
    <mergeCell ref="RMO42:RMP42"/>
    <mergeCell ref="RMQ42:RMR42"/>
    <mergeCell ref="RMS42:RMT42"/>
    <mergeCell ref="RMU42:RMV42"/>
    <mergeCell ref="RMC42:RMD42"/>
    <mergeCell ref="RME42:RMF42"/>
    <mergeCell ref="RMG42:RMH42"/>
    <mergeCell ref="RMI42:RMJ42"/>
    <mergeCell ref="RMK42:RML42"/>
    <mergeCell ref="RLS42:RLT42"/>
    <mergeCell ref="RLU42:RLV42"/>
    <mergeCell ref="RLW42:RLX42"/>
    <mergeCell ref="RLY42:RLZ42"/>
    <mergeCell ref="RMA42:RMB42"/>
    <mergeCell ref="RLI42:RLJ42"/>
    <mergeCell ref="RLK42:RLL42"/>
    <mergeCell ref="RLM42:RLN42"/>
    <mergeCell ref="RLO42:RLP42"/>
    <mergeCell ref="RLQ42:RLR42"/>
    <mergeCell ref="RKY42:RKZ42"/>
    <mergeCell ref="RLA42:RLB42"/>
    <mergeCell ref="RLC42:RLD42"/>
    <mergeCell ref="RLE42:RLF42"/>
    <mergeCell ref="RLG42:RLH42"/>
    <mergeCell ref="RKO42:RKP42"/>
    <mergeCell ref="RKQ42:RKR42"/>
    <mergeCell ref="RKS42:RKT42"/>
    <mergeCell ref="RKU42:RKV42"/>
    <mergeCell ref="RKW42:RKX42"/>
    <mergeCell ref="RKE42:RKF42"/>
    <mergeCell ref="RKG42:RKH42"/>
    <mergeCell ref="RKI42:RKJ42"/>
    <mergeCell ref="RKK42:RKL42"/>
    <mergeCell ref="RKM42:RKN42"/>
    <mergeCell ref="RJU42:RJV42"/>
    <mergeCell ref="RJW42:RJX42"/>
    <mergeCell ref="RJY42:RJZ42"/>
    <mergeCell ref="RKA42:RKB42"/>
    <mergeCell ref="RKC42:RKD42"/>
    <mergeCell ref="RJK42:RJL42"/>
    <mergeCell ref="RJM42:RJN42"/>
    <mergeCell ref="RJO42:RJP42"/>
    <mergeCell ref="RJQ42:RJR42"/>
    <mergeCell ref="RJS42:RJT42"/>
    <mergeCell ref="RJA42:RJB42"/>
    <mergeCell ref="RJC42:RJD42"/>
    <mergeCell ref="RJE42:RJF42"/>
    <mergeCell ref="RJG42:RJH42"/>
    <mergeCell ref="RJI42:RJJ42"/>
    <mergeCell ref="RIQ42:RIR42"/>
    <mergeCell ref="RIS42:RIT42"/>
    <mergeCell ref="RIU42:RIV42"/>
    <mergeCell ref="RIW42:RIX42"/>
    <mergeCell ref="RIY42:RIZ42"/>
    <mergeCell ref="RIG42:RIH42"/>
    <mergeCell ref="RII42:RIJ42"/>
    <mergeCell ref="RIK42:RIL42"/>
    <mergeCell ref="RIM42:RIN42"/>
    <mergeCell ref="RIO42:RIP42"/>
    <mergeCell ref="RHW42:RHX42"/>
    <mergeCell ref="RHY42:RHZ42"/>
    <mergeCell ref="RIA42:RIB42"/>
    <mergeCell ref="RIC42:RID42"/>
    <mergeCell ref="RIE42:RIF42"/>
    <mergeCell ref="RHM42:RHN42"/>
    <mergeCell ref="RHO42:RHP42"/>
    <mergeCell ref="RHQ42:RHR42"/>
    <mergeCell ref="RHS42:RHT42"/>
    <mergeCell ref="RHU42:RHV42"/>
    <mergeCell ref="RHC42:RHD42"/>
    <mergeCell ref="RHE42:RHF42"/>
    <mergeCell ref="RHG42:RHH42"/>
    <mergeCell ref="RHI42:RHJ42"/>
    <mergeCell ref="RHK42:RHL42"/>
    <mergeCell ref="RGS42:RGT42"/>
    <mergeCell ref="RGU42:RGV42"/>
    <mergeCell ref="RGW42:RGX42"/>
    <mergeCell ref="RGY42:RGZ42"/>
    <mergeCell ref="RHA42:RHB42"/>
    <mergeCell ref="RGI42:RGJ42"/>
    <mergeCell ref="RGK42:RGL42"/>
    <mergeCell ref="RGM42:RGN42"/>
    <mergeCell ref="RGO42:RGP42"/>
    <mergeCell ref="RGQ42:RGR42"/>
    <mergeCell ref="RFY42:RFZ42"/>
    <mergeCell ref="RGA42:RGB42"/>
    <mergeCell ref="RGC42:RGD42"/>
    <mergeCell ref="RGE42:RGF42"/>
    <mergeCell ref="RGG42:RGH42"/>
    <mergeCell ref="RFO42:RFP42"/>
    <mergeCell ref="RFQ42:RFR42"/>
    <mergeCell ref="RFS42:RFT42"/>
    <mergeCell ref="RFU42:RFV42"/>
    <mergeCell ref="RFW42:RFX42"/>
    <mergeCell ref="RFE42:RFF42"/>
    <mergeCell ref="RFG42:RFH42"/>
    <mergeCell ref="RFI42:RFJ42"/>
    <mergeCell ref="RFK42:RFL42"/>
    <mergeCell ref="RFM42:RFN42"/>
    <mergeCell ref="REU42:REV42"/>
    <mergeCell ref="REW42:REX42"/>
    <mergeCell ref="REY42:REZ42"/>
    <mergeCell ref="RFA42:RFB42"/>
    <mergeCell ref="RFC42:RFD42"/>
    <mergeCell ref="REK42:REL42"/>
    <mergeCell ref="REM42:REN42"/>
    <mergeCell ref="REO42:REP42"/>
    <mergeCell ref="REQ42:RER42"/>
    <mergeCell ref="RES42:RET42"/>
    <mergeCell ref="REA42:REB42"/>
    <mergeCell ref="REC42:RED42"/>
    <mergeCell ref="REE42:REF42"/>
    <mergeCell ref="REG42:REH42"/>
    <mergeCell ref="REI42:REJ42"/>
    <mergeCell ref="RDQ42:RDR42"/>
    <mergeCell ref="RDS42:RDT42"/>
    <mergeCell ref="RDU42:RDV42"/>
    <mergeCell ref="RDW42:RDX42"/>
    <mergeCell ref="RDY42:RDZ42"/>
    <mergeCell ref="RDG42:RDH42"/>
    <mergeCell ref="RDI42:RDJ42"/>
    <mergeCell ref="RDK42:RDL42"/>
    <mergeCell ref="RDM42:RDN42"/>
    <mergeCell ref="RDO42:RDP42"/>
    <mergeCell ref="RCW42:RCX42"/>
    <mergeCell ref="RCY42:RCZ42"/>
    <mergeCell ref="RDA42:RDB42"/>
    <mergeCell ref="RDC42:RDD42"/>
    <mergeCell ref="RDE42:RDF42"/>
    <mergeCell ref="RCM42:RCN42"/>
    <mergeCell ref="RCO42:RCP42"/>
    <mergeCell ref="RCQ42:RCR42"/>
    <mergeCell ref="RCS42:RCT42"/>
    <mergeCell ref="RCU42:RCV42"/>
    <mergeCell ref="RCC42:RCD42"/>
    <mergeCell ref="RCE42:RCF42"/>
    <mergeCell ref="RCG42:RCH42"/>
    <mergeCell ref="RCI42:RCJ42"/>
    <mergeCell ref="RCK42:RCL42"/>
    <mergeCell ref="RBS42:RBT42"/>
    <mergeCell ref="RBU42:RBV42"/>
    <mergeCell ref="RBW42:RBX42"/>
    <mergeCell ref="RBY42:RBZ42"/>
    <mergeCell ref="RCA42:RCB42"/>
    <mergeCell ref="RBI42:RBJ42"/>
    <mergeCell ref="RBK42:RBL42"/>
    <mergeCell ref="RBM42:RBN42"/>
    <mergeCell ref="RBO42:RBP42"/>
    <mergeCell ref="RBQ42:RBR42"/>
    <mergeCell ref="RAY42:RAZ42"/>
    <mergeCell ref="RBA42:RBB42"/>
    <mergeCell ref="RBC42:RBD42"/>
    <mergeCell ref="RBE42:RBF42"/>
    <mergeCell ref="RBG42:RBH42"/>
    <mergeCell ref="RAO42:RAP42"/>
    <mergeCell ref="RAQ42:RAR42"/>
    <mergeCell ref="RAS42:RAT42"/>
    <mergeCell ref="RAU42:RAV42"/>
    <mergeCell ref="RAW42:RAX42"/>
    <mergeCell ref="RAE42:RAF42"/>
    <mergeCell ref="RAG42:RAH42"/>
    <mergeCell ref="RAI42:RAJ42"/>
    <mergeCell ref="RAK42:RAL42"/>
    <mergeCell ref="RAM42:RAN42"/>
    <mergeCell ref="QZU42:QZV42"/>
    <mergeCell ref="QZW42:QZX42"/>
    <mergeCell ref="QZY42:QZZ42"/>
    <mergeCell ref="RAA42:RAB42"/>
    <mergeCell ref="RAC42:RAD42"/>
    <mergeCell ref="QZK42:QZL42"/>
    <mergeCell ref="QZM42:QZN42"/>
    <mergeCell ref="QZO42:QZP42"/>
    <mergeCell ref="QZQ42:QZR42"/>
    <mergeCell ref="QZS42:QZT42"/>
    <mergeCell ref="QZA42:QZB42"/>
    <mergeCell ref="QZC42:QZD42"/>
    <mergeCell ref="QZE42:QZF42"/>
    <mergeCell ref="QZG42:QZH42"/>
    <mergeCell ref="QZI42:QZJ42"/>
    <mergeCell ref="QYQ42:QYR42"/>
    <mergeCell ref="QYS42:QYT42"/>
    <mergeCell ref="QYU42:QYV42"/>
    <mergeCell ref="QYW42:QYX42"/>
    <mergeCell ref="QYY42:QYZ42"/>
    <mergeCell ref="QYG42:QYH42"/>
    <mergeCell ref="QYI42:QYJ42"/>
    <mergeCell ref="QYK42:QYL42"/>
    <mergeCell ref="QYM42:QYN42"/>
    <mergeCell ref="QYO42:QYP42"/>
    <mergeCell ref="QXW42:QXX42"/>
    <mergeCell ref="QXY42:QXZ42"/>
    <mergeCell ref="QYA42:QYB42"/>
    <mergeCell ref="QYC42:QYD42"/>
    <mergeCell ref="QYE42:QYF42"/>
    <mergeCell ref="QXM42:QXN42"/>
    <mergeCell ref="QXO42:QXP42"/>
    <mergeCell ref="QXQ42:QXR42"/>
    <mergeCell ref="QXS42:QXT42"/>
    <mergeCell ref="QXU42:QXV42"/>
    <mergeCell ref="QXC42:QXD42"/>
    <mergeCell ref="QXE42:QXF42"/>
    <mergeCell ref="QXG42:QXH42"/>
    <mergeCell ref="QXI42:QXJ42"/>
    <mergeCell ref="QXK42:QXL42"/>
    <mergeCell ref="QWS42:QWT42"/>
    <mergeCell ref="QWU42:QWV42"/>
    <mergeCell ref="QWW42:QWX42"/>
    <mergeCell ref="QWY42:QWZ42"/>
    <mergeCell ref="QXA42:QXB42"/>
    <mergeCell ref="QWI42:QWJ42"/>
    <mergeCell ref="QWK42:QWL42"/>
    <mergeCell ref="QWM42:QWN42"/>
    <mergeCell ref="QWO42:QWP42"/>
    <mergeCell ref="QWQ42:QWR42"/>
    <mergeCell ref="QVY42:QVZ42"/>
    <mergeCell ref="QWA42:QWB42"/>
    <mergeCell ref="QWC42:QWD42"/>
    <mergeCell ref="QWE42:QWF42"/>
    <mergeCell ref="QWG42:QWH42"/>
    <mergeCell ref="QVO42:QVP42"/>
    <mergeCell ref="QVQ42:QVR42"/>
    <mergeCell ref="QVS42:QVT42"/>
    <mergeCell ref="QVU42:QVV42"/>
    <mergeCell ref="QVW42:QVX42"/>
    <mergeCell ref="QVE42:QVF42"/>
    <mergeCell ref="QVG42:QVH42"/>
    <mergeCell ref="QVI42:QVJ42"/>
    <mergeCell ref="QVK42:QVL42"/>
    <mergeCell ref="QVM42:QVN42"/>
    <mergeCell ref="QUU42:QUV42"/>
    <mergeCell ref="QUW42:QUX42"/>
    <mergeCell ref="QUY42:QUZ42"/>
    <mergeCell ref="QVA42:QVB42"/>
    <mergeCell ref="QVC42:QVD42"/>
    <mergeCell ref="QUK42:QUL42"/>
    <mergeCell ref="QUM42:QUN42"/>
    <mergeCell ref="QUO42:QUP42"/>
    <mergeCell ref="QUQ42:QUR42"/>
    <mergeCell ref="QUS42:QUT42"/>
    <mergeCell ref="QUA42:QUB42"/>
    <mergeCell ref="QUC42:QUD42"/>
    <mergeCell ref="QUE42:QUF42"/>
    <mergeCell ref="QUG42:QUH42"/>
    <mergeCell ref="QUI42:QUJ42"/>
    <mergeCell ref="QTQ42:QTR42"/>
    <mergeCell ref="QTS42:QTT42"/>
    <mergeCell ref="QTU42:QTV42"/>
    <mergeCell ref="QTW42:QTX42"/>
    <mergeCell ref="QTY42:QTZ42"/>
    <mergeCell ref="QTG42:QTH42"/>
    <mergeCell ref="QTI42:QTJ42"/>
    <mergeCell ref="QTK42:QTL42"/>
    <mergeCell ref="QTM42:QTN42"/>
    <mergeCell ref="QTO42:QTP42"/>
    <mergeCell ref="QSW42:QSX42"/>
    <mergeCell ref="QSY42:QSZ42"/>
    <mergeCell ref="QTA42:QTB42"/>
    <mergeCell ref="QTC42:QTD42"/>
    <mergeCell ref="QTE42:QTF42"/>
    <mergeCell ref="QSM42:QSN42"/>
    <mergeCell ref="QSO42:QSP42"/>
    <mergeCell ref="QSQ42:QSR42"/>
    <mergeCell ref="QSS42:QST42"/>
    <mergeCell ref="QSU42:QSV42"/>
    <mergeCell ref="QSC42:QSD42"/>
    <mergeCell ref="QSE42:QSF42"/>
    <mergeCell ref="QSG42:QSH42"/>
    <mergeCell ref="QSI42:QSJ42"/>
    <mergeCell ref="QSK42:QSL42"/>
    <mergeCell ref="QRS42:QRT42"/>
    <mergeCell ref="QRU42:QRV42"/>
    <mergeCell ref="QRW42:QRX42"/>
    <mergeCell ref="QRY42:QRZ42"/>
    <mergeCell ref="QSA42:QSB42"/>
    <mergeCell ref="QRI42:QRJ42"/>
    <mergeCell ref="QRK42:QRL42"/>
    <mergeCell ref="QRM42:QRN42"/>
    <mergeCell ref="QRO42:QRP42"/>
    <mergeCell ref="QRQ42:QRR42"/>
    <mergeCell ref="QQY42:QQZ42"/>
    <mergeCell ref="QRA42:QRB42"/>
    <mergeCell ref="QRC42:QRD42"/>
    <mergeCell ref="QRE42:QRF42"/>
    <mergeCell ref="QRG42:QRH42"/>
    <mergeCell ref="QQO42:QQP42"/>
    <mergeCell ref="QQQ42:QQR42"/>
    <mergeCell ref="QQS42:QQT42"/>
    <mergeCell ref="QQU42:QQV42"/>
    <mergeCell ref="QQW42:QQX42"/>
    <mergeCell ref="QQE42:QQF42"/>
    <mergeCell ref="QQG42:QQH42"/>
    <mergeCell ref="QQI42:QQJ42"/>
    <mergeCell ref="QQK42:QQL42"/>
    <mergeCell ref="QQM42:QQN42"/>
    <mergeCell ref="QPU42:QPV42"/>
    <mergeCell ref="QPW42:QPX42"/>
    <mergeCell ref="QPY42:QPZ42"/>
    <mergeCell ref="QQA42:QQB42"/>
    <mergeCell ref="QQC42:QQD42"/>
    <mergeCell ref="QPK42:QPL42"/>
    <mergeCell ref="QPM42:QPN42"/>
    <mergeCell ref="QPO42:QPP42"/>
    <mergeCell ref="QPQ42:QPR42"/>
    <mergeCell ref="QPS42:QPT42"/>
    <mergeCell ref="QPA42:QPB42"/>
    <mergeCell ref="QPC42:QPD42"/>
    <mergeCell ref="QPE42:QPF42"/>
    <mergeCell ref="QPG42:QPH42"/>
    <mergeCell ref="QPI42:QPJ42"/>
    <mergeCell ref="QOQ42:QOR42"/>
    <mergeCell ref="QOS42:QOT42"/>
    <mergeCell ref="QOU42:QOV42"/>
    <mergeCell ref="QOW42:QOX42"/>
    <mergeCell ref="QOY42:QOZ42"/>
    <mergeCell ref="QOG42:QOH42"/>
    <mergeCell ref="QOI42:QOJ42"/>
    <mergeCell ref="QOK42:QOL42"/>
    <mergeCell ref="QOM42:QON42"/>
    <mergeCell ref="QOO42:QOP42"/>
    <mergeCell ref="QNW42:QNX42"/>
    <mergeCell ref="QNY42:QNZ42"/>
    <mergeCell ref="QOA42:QOB42"/>
    <mergeCell ref="QOC42:QOD42"/>
    <mergeCell ref="QOE42:QOF42"/>
    <mergeCell ref="QNM42:QNN42"/>
    <mergeCell ref="QNO42:QNP42"/>
    <mergeCell ref="QNQ42:QNR42"/>
    <mergeCell ref="QNS42:QNT42"/>
    <mergeCell ref="QNU42:QNV42"/>
    <mergeCell ref="QNC42:QND42"/>
    <mergeCell ref="QNE42:QNF42"/>
    <mergeCell ref="QNG42:QNH42"/>
    <mergeCell ref="QNI42:QNJ42"/>
    <mergeCell ref="QNK42:QNL42"/>
    <mergeCell ref="QMS42:QMT42"/>
    <mergeCell ref="QMU42:QMV42"/>
    <mergeCell ref="QMW42:QMX42"/>
    <mergeCell ref="QMY42:QMZ42"/>
    <mergeCell ref="QNA42:QNB42"/>
    <mergeCell ref="QMI42:QMJ42"/>
    <mergeCell ref="QMK42:QML42"/>
    <mergeCell ref="QMM42:QMN42"/>
    <mergeCell ref="QMO42:QMP42"/>
    <mergeCell ref="QMQ42:QMR42"/>
    <mergeCell ref="QLY42:QLZ42"/>
    <mergeCell ref="QMA42:QMB42"/>
    <mergeCell ref="QMC42:QMD42"/>
    <mergeCell ref="QME42:QMF42"/>
    <mergeCell ref="QMG42:QMH42"/>
    <mergeCell ref="QLO42:QLP42"/>
    <mergeCell ref="QLQ42:QLR42"/>
    <mergeCell ref="QLS42:QLT42"/>
    <mergeCell ref="QLU42:QLV42"/>
    <mergeCell ref="QLW42:QLX42"/>
    <mergeCell ref="QLE42:QLF42"/>
    <mergeCell ref="QLG42:QLH42"/>
    <mergeCell ref="QLI42:QLJ42"/>
    <mergeCell ref="QLK42:QLL42"/>
    <mergeCell ref="QLM42:QLN42"/>
    <mergeCell ref="QKU42:QKV42"/>
    <mergeCell ref="QKW42:QKX42"/>
    <mergeCell ref="QKY42:QKZ42"/>
    <mergeCell ref="QLA42:QLB42"/>
    <mergeCell ref="QLC42:QLD42"/>
    <mergeCell ref="QKK42:QKL42"/>
    <mergeCell ref="QKM42:QKN42"/>
    <mergeCell ref="QKO42:QKP42"/>
    <mergeCell ref="QKQ42:QKR42"/>
    <mergeCell ref="QKS42:QKT42"/>
    <mergeCell ref="QKA42:QKB42"/>
    <mergeCell ref="QKC42:QKD42"/>
    <mergeCell ref="QKE42:QKF42"/>
    <mergeCell ref="QKG42:QKH42"/>
    <mergeCell ref="QKI42:QKJ42"/>
    <mergeCell ref="QJQ42:QJR42"/>
    <mergeCell ref="QJS42:QJT42"/>
    <mergeCell ref="QJU42:QJV42"/>
    <mergeCell ref="QJW42:QJX42"/>
    <mergeCell ref="QJY42:QJZ42"/>
    <mergeCell ref="QJG42:QJH42"/>
    <mergeCell ref="QJI42:QJJ42"/>
    <mergeCell ref="QJK42:QJL42"/>
    <mergeCell ref="QJM42:QJN42"/>
    <mergeCell ref="QJO42:QJP42"/>
    <mergeCell ref="QIW42:QIX42"/>
    <mergeCell ref="QIY42:QIZ42"/>
    <mergeCell ref="QJA42:QJB42"/>
    <mergeCell ref="QJC42:QJD42"/>
    <mergeCell ref="QJE42:QJF42"/>
    <mergeCell ref="QIM42:QIN42"/>
    <mergeCell ref="QIO42:QIP42"/>
    <mergeCell ref="QIQ42:QIR42"/>
    <mergeCell ref="QIS42:QIT42"/>
    <mergeCell ref="QIU42:QIV42"/>
    <mergeCell ref="QIC42:QID42"/>
    <mergeCell ref="QIE42:QIF42"/>
    <mergeCell ref="QIG42:QIH42"/>
    <mergeCell ref="QII42:QIJ42"/>
    <mergeCell ref="QIK42:QIL42"/>
    <mergeCell ref="QHS42:QHT42"/>
    <mergeCell ref="QHU42:QHV42"/>
    <mergeCell ref="QHW42:QHX42"/>
    <mergeCell ref="QHY42:QHZ42"/>
    <mergeCell ref="QIA42:QIB42"/>
    <mergeCell ref="QHI42:QHJ42"/>
    <mergeCell ref="QHK42:QHL42"/>
    <mergeCell ref="QHM42:QHN42"/>
    <mergeCell ref="QHO42:QHP42"/>
    <mergeCell ref="QHQ42:QHR42"/>
    <mergeCell ref="QGY42:QGZ42"/>
    <mergeCell ref="QHA42:QHB42"/>
    <mergeCell ref="QHC42:QHD42"/>
    <mergeCell ref="QHE42:QHF42"/>
    <mergeCell ref="QHG42:QHH42"/>
    <mergeCell ref="QGO42:QGP42"/>
    <mergeCell ref="QGQ42:QGR42"/>
    <mergeCell ref="QGS42:QGT42"/>
    <mergeCell ref="QGU42:QGV42"/>
    <mergeCell ref="QGW42:QGX42"/>
    <mergeCell ref="QGE42:QGF42"/>
    <mergeCell ref="QGG42:QGH42"/>
    <mergeCell ref="QGI42:QGJ42"/>
    <mergeCell ref="QGK42:QGL42"/>
    <mergeCell ref="QGM42:QGN42"/>
    <mergeCell ref="QFU42:QFV42"/>
    <mergeCell ref="QFW42:QFX42"/>
    <mergeCell ref="QFY42:QFZ42"/>
    <mergeCell ref="QGA42:QGB42"/>
    <mergeCell ref="QGC42:QGD42"/>
    <mergeCell ref="QFK42:QFL42"/>
    <mergeCell ref="QFM42:QFN42"/>
    <mergeCell ref="QFO42:QFP42"/>
    <mergeCell ref="QFQ42:QFR42"/>
    <mergeCell ref="QFS42:QFT42"/>
    <mergeCell ref="QFA42:QFB42"/>
    <mergeCell ref="QFC42:QFD42"/>
    <mergeCell ref="QFE42:QFF42"/>
    <mergeCell ref="QFG42:QFH42"/>
    <mergeCell ref="QFI42:QFJ42"/>
    <mergeCell ref="QEQ42:QER42"/>
    <mergeCell ref="QES42:QET42"/>
    <mergeCell ref="QEU42:QEV42"/>
    <mergeCell ref="QEW42:QEX42"/>
    <mergeCell ref="QEY42:QEZ42"/>
    <mergeCell ref="QEG42:QEH42"/>
    <mergeCell ref="QEI42:QEJ42"/>
    <mergeCell ref="QEK42:QEL42"/>
    <mergeCell ref="QEM42:QEN42"/>
    <mergeCell ref="QEO42:QEP42"/>
    <mergeCell ref="QDW42:QDX42"/>
    <mergeCell ref="QDY42:QDZ42"/>
    <mergeCell ref="QEA42:QEB42"/>
    <mergeCell ref="QEC42:QED42"/>
    <mergeCell ref="QEE42:QEF42"/>
    <mergeCell ref="QDM42:QDN42"/>
    <mergeCell ref="QDO42:QDP42"/>
    <mergeCell ref="QDQ42:QDR42"/>
    <mergeCell ref="QDS42:QDT42"/>
    <mergeCell ref="QDU42:QDV42"/>
    <mergeCell ref="QDC42:QDD42"/>
    <mergeCell ref="QDE42:QDF42"/>
    <mergeCell ref="QDG42:QDH42"/>
    <mergeCell ref="QDI42:QDJ42"/>
    <mergeCell ref="QDK42:QDL42"/>
    <mergeCell ref="QCS42:QCT42"/>
    <mergeCell ref="QCU42:QCV42"/>
    <mergeCell ref="QCW42:QCX42"/>
    <mergeCell ref="QCY42:QCZ42"/>
    <mergeCell ref="QDA42:QDB42"/>
    <mergeCell ref="QCI42:QCJ42"/>
    <mergeCell ref="QCK42:QCL42"/>
    <mergeCell ref="QCM42:QCN42"/>
    <mergeCell ref="QCO42:QCP42"/>
    <mergeCell ref="QCQ42:QCR42"/>
    <mergeCell ref="QBY42:QBZ42"/>
    <mergeCell ref="QCA42:QCB42"/>
    <mergeCell ref="QCC42:QCD42"/>
    <mergeCell ref="QCE42:QCF42"/>
    <mergeCell ref="QCG42:QCH42"/>
    <mergeCell ref="QBO42:QBP42"/>
    <mergeCell ref="QBQ42:QBR42"/>
    <mergeCell ref="QBS42:QBT42"/>
    <mergeCell ref="QBU42:QBV42"/>
    <mergeCell ref="QBW42:QBX42"/>
    <mergeCell ref="QBE42:QBF42"/>
    <mergeCell ref="QBG42:QBH42"/>
    <mergeCell ref="QBI42:QBJ42"/>
    <mergeCell ref="QBK42:QBL42"/>
    <mergeCell ref="QBM42:QBN42"/>
    <mergeCell ref="QAU42:QAV42"/>
    <mergeCell ref="QAW42:QAX42"/>
    <mergeCell ref="QAY42:QAZ42"/>
    <mergeCell ref="QBA42:QBB42"/>
    <mergeCell ref="QBC42:QBD42"/>
    <mergeCell ref="QAK42:QAL42"/>
    <mergeCell ref="QAM42:QAN42"/>
    <mergeCell ref="QAO42:QAP42"/>
    <mergeCell ref="QAQ42:QAR42"/>
    <mergeCell ref="QAS42:QAT42"/>
    <mergeCell ref="QAA42:QAB42"/>
    <mergeCell ref="QAC42:QAD42"/>
    <mergeCell ref="QAE42:QAF42"/>
    <mergeCell ref="QAG42:QAH42"/>
    <mergeCell ref="QAI42:QAJ42"/>
    <mergeCell ref="PZQ42:PZR42"/>
    <mergeCell ref="PZS42:PZT42"/>
    <mergeCell ref="PZU42:PZV42"/>
    <mergeCell ref="PZW42:PZX42"/>
    <mergeCell ref="PZY42:PZZ42"/>
    <mergeCell ref="PZG42:PZH42"/>
    <mergeCell ref="PZI42:PZJ42"/>
    <mergeCell ref="PZK42:PZL42"/>
    <mergeCell ref="PZM42:PZN42"/>
    <mergeCell ref="PZO42:PZP42"/>
    <mergeCell ref="PYW42:PYX42"/>
    <mergeCell ref="PYY42:PYZ42"/>
    <mergeCell ref="PZA42:PZB42"/>
    <mergeCell ref="PZC42:PZD42"/>
    <mergeCell ref="PZE42:PZF42"/>
    <mergeCell ref="PYM42:PYN42"/>
    <mergeCell ref="PYO42:PYP42"/>
    <mergeCell ref="PYQ42:PYR42"/>
    <mergeCell ref="PYS42:PYT42"/>
    <mergeCell ref="PYU42:PYV42"/>
    <mergeCell ref="PYC42:PYD42"/>
    <mergeCell ref="PYE42:PYF42"/>
    <mergeCell ref="PYG42:PYH42"/>
    <mergeCell ref="PYI42:PYJ42"/>
    <mergeCell ref="PYK42:PYL42"/>
    <mergeCell ref="PXS42:PXT42"/>
    <mergeCell ref="PXU42:PXV42"/>
    <mergeCell ref="PXW42:PXX42"/>
    <mergeCell ref="PXY42:PXZ42"/>
    <mergeCell ref="PYA42:PYB42"/>
    <mergeCell ref="PXI42:PXJ42"/>
    <mergeCell ref="PXK42:PXL42"/>
    <mergeCell ref="PXM42:PXN42"/>
    <mergeCell ref="PXO42:PXP42"/>
    <mergeCell ref="PXQ42:PXR42"/>
    <mergeCell ref="PWY42:PWZ42"/>
    <mergeCell ref="PXA42:PXB42"/>
    <mergeCell ref="PXC42:PXD42"/>
    <mergeCell ref="PXE42:PXF42"/>
    <mergeCell ref="PXG42:PXH42"/>
    <mergeCell ref="PWO42:PWP42"/>
    <mergeCell ref="PWQ42:PWR42"/>
    <mergeCell ref="PWS42:PWT42"/>
    <mergeCell ref="PWU42:PWV42"/>
    <mergeCell ref="PWW42:PWX42"/>
    <mergeCell ref="PWE42:PWF42"/>
    <mergeCell ref="PWG42:PWH42"/>
    <mergeCell ref="PWI42:PWJ42"/>
    <mergeCell ref="PWK42:PWL42"/>
    <mergeCell ref="PWM42:PWN42"/>
    <mergeCell ref="PVU42:PVV42"/>
    <mergeCell ref="PVW42:PVX42"/>
    <mergeCell ref="PVY42:PVZ42"/>
    <mergeCell ref="PWA42:PWB42"/>
    <mergeCell ref="PWC42:PWD42"/>
    <mergeCell ref="PVK42:PVL42"/>
    <mergeCell ref="PVM42:PVN42"/>
    <mergeCell ref="PVO42:PVP42"/>
    <mergeCell ref="PVQ42:PVR42"/>
    <mergeCell ref="PVS42:PVT42"/>
    <mergeCell ref="PVA42:PVB42"/>
    <mergeCell ref="PVC42:PVD42"/>
    <mergeCell ref="PVE42:PVF42"/>
    <mergeCell ref="PVG42:PVH42"/>
    <mergeCell ref="PVI42:PVJ42"/>
    <mergeCell ref="PUQ42:PUR42"/>
    <mergeCell ref="PUS42:PUT42"/>
    <mergeCell ref="PUU42:PUV42"/>
    <mergeCell ref="PUW42:PUX42"/>
    <mergeCell ref="PUY42:PUZ42"/>
    <mergeCell ref="PUG42:PUH42"/>
    <mergeCell ref="PUI42:PUJ42"/>
    <mergeCell ref="PUK42:PUL42"/>
    <mergeCell ref="PUM42:PUN42"/>
    <mergeCell ref="PUO42:PUP42"/>
    <mergeCell ref="PTW42:PTX42"/>
    <mergeCell ref="PTY42:PTZ42"/>
    <mergeCell ref="PUA42:PUB42"/>
    <mergeCell ref="PUC42:PUD42"/>
    <mergeCell ref="PUE42:PUF42"/>
    <mergeCell ref="PTM42:PTN42"/>
    <mergeCell ref="PTO42:PTP42"/>
    <mergeCell ref="PTQ42:PTR42"/>
    <mergeCell ref="PTS42:PTT42"/>
    <mergeCell ref="PTU42:PTV42"/>
    <mergeCell ref="PTC42:PTD42"/>
    <mergeCell ref="PTE42:PTF42"/>
    <mergeCell ref="PTG42:PTH42"/>
    <mergeCell ref="PTI42:PTJ42"/>
    <mergeCell ref="PTK42:PTL42"/>
    <mergeCell ref="PSS42:PST42"/>
    <mergeCell ref="PSU42:PSV42"/>
    <mergeCell ref="PSW42:PSX42"/>
    <mergeCell ref="PSY42:PSZ42"/>
    <mergeCell ref="PTA42:PTB42"/>
    <mergeCell ref="PSI42:PSJ42"/>
    <mergeCell ref="PSK42:PSL42"/>
    <mergeCell ref="PSM42:PSN42"/>
    <mergeCell ref="PSO42:PSP42"/>
    <mergeCell ref="PSQ42:PSR42"/>
    <mergeCell ref="PRY42:PRZ42"/>
    <mergeCell ref="PSA42:PSB42"/>
    <mergeCell ref="PSC42:PSD42"/>
    <mergeCell ref="PSE42:PSF42"/>
    <mergeCell ref="PSG42:PSH42"/>
    <mergeCell ref="PRO42:PRP42"/>
    <mergeCell ref="PRQ42:PRR42"/>
    <mergeCell ref="PRS42:PRT42"/>
    <mergeCell ref="PRU42:PRV42"/>
    <mergeCell ref="PRW42:PRX42"/>
    <mergeCell ref="PRE42:PRF42"/>
    <mergeCell ref="PRG42:PRH42"/>
    <mergeCell ref="PRI42:PRJ42"/>
    <mergeCell ref="PRK42:PRL42"/>
    <mergeCell ref="PRM42:PRN42"/>
    <mergeCell ref="PQU42:PQV42"/>
    <mergeCell ref="PQW42:PQX42"/>
    <mergeCell ref="PQY42:PQZ42"/>
    <mergeCell ref="PRA42:PRB42"/>
    <mergeCell ref="PRC42:PRD42"/>
    <mergeCell ref="PQK42:PQL42"/>
    <mergeCell ref="PQM42:PQN42"/>
    <mergeCell ref="PQO42:PQP42"/>
    <mergeCell ref="PQQ42:PQR42"/>
    <mergeCell ref="PQS42:PQT42"/>
    <mergeCell ref="PQA42:PQB42"/>
    <mergeCell ref="PQC42:PQD42"/>
    <mergeCell ref="PQE42:PQF42"/>
    <mergeCell ref="PQG42:PQH42"/>
    <mergeCell ref="PQI42:PQJ42"/>
    <mergeCell ref="PPQ42:PPR42"/>
    <mergeCell ref="PPS42:PPT42"/>
    <mergeCell ref="PPU42:PPV42"/>
    <mergeCell ref="PPW42:PPX42"/>
    <mergeCell ref="PPY42:PPZ42"/>
    <mergeCell ref="PPG42:PPH42"/>
    <mergeCell ref="PPI42:PPJ42"/>
    <mergeCell ref="PPK42:PPL42"/>
    <mergeCell ref="PPM42:PPN42"/>
    <mergeCell ref="PPO42:PPP42"/>
    <mergeCell ref="POW42:POX42"/>
    <mergeCell ref="POY42:POZ42"/>
    <mergeCell ref="PPA42:PPB42"/>
    <mergeCell ref="PPC42:PPD42"/>
    <mergeCell ref="PPE42:PPF42"/>
    <mergeCell ref="POM42:PON42"/>
    <mergeCell ref="POO42:POP42"/>
    <mergeCell ref="POQ42:POR42"/>
    <mergeCell ref="POS42:POT42"/>
    <mergeCell ref="POU42:POV42"/>
    <mergeCell ref="POC42:POD42"/>
    <mergeCell ref="POE42:POF42"/>
    <mergeCell ref="POG42:POH42"/>
    <mergeCell ref="POI42:POJ42"/>
    <mergeCell ref="POK42:POL42"/>
    <mergeCell ref="PNS42:PNT42"/>
    <mergeCell ref="PNU42:PNV42"/>
    <mergeCell ref="PNW42:PNX42"/>
    <mergeCell ref="PNY42:PNZ42"/>
    <mergeCell ref="POA42:POB42"/>
    <mergeCell ref="PNI42:PNJ42"/>
    <mergeCell ref="PNK42:PNL42"/>
    <mergeCell ref="PNM42:PNN42"/>
    <mergeCell ref="PNO42:PNP42"/>
    <mergeCell ref="PNQ42:PNR42"/>
    <mergeCell ref="PMY42:PMZ42"/>
    <mergeCell ref="PNA42:PNB42"/>
    <mergeCell ref="PNC42:PND42"/>
    <mergeCell ref="PNE42:PNF42"/>
    <mergeCell ref="PNG42:PNH42"/>
    <mergeCell ref="PMO42:PMP42"/>
    <mergeCell ref="PMQ42:PMR42"/>
    <mergeCell ref="PMS42:PMT42"/>
    <mergeCell ref="PMU42:PMV42"/>
    <mergeCell ref="PMW42:PMX42"/>
    <mergeCell ref="PME42:PMF42"/>
    <mergeCell ref="PMG42:PMH42"/>
    <mergeCell ref="PMI42:PMJ42"/>
    <mergeCell ref="PMK42:PML42"/>
    <mergeCell ref="PMM42:PMN42"/>
    <mergeCell ref="PLU42:PLV42"/>
    <mergeCell ref="PLW42:PLX42"/>
    <mergeCell ref="PLY42:PLZ42"/>
    <mergeCell ref="PMA42:PMB42"/>
    <mergeCell ref="PMC42:PMD42"/>
    <mergeCell ref="PLK42:PLL42"/>
    <mergeCell ref="PLM42:PLN42"/>
    <mergeCell ref="PLO42:PLP42"/>
    <mergeCell ref="PLQ42:PLR42"/>
    <mergeCell ref="PLS42:PLT42"/>
    <mergeCell ref="PLA42:PLB42"/>
    <mergeCell ref="PLC42:PLD42"/>
    <mergeCell ref="PLE42:PLF42"/>
    <mergeCell ref="PLG42:PLH42"/>
    <mergeCell ref="PLI42:PLJ42"/>
    <mergeCell ref="PKQ42:PKR42"/>
    <mergeCell ref="PKS42:PKT42"/>
    <mergeCell ref="PKU42:PKV42"/>
    <mergeCell ref="PKW42:PKX42"/>
    <mergeCell ref="PKY42:PKZ42"/>
    <mergeCell ref="PKG42:PKH42"/>
    <mergeCell ref="PKI42:PKJ42"/>
    <mergeCell ref="PKK42:PKL42"/>
    <mergeCell ref="PKM42:PKN42"/>
    <mergeCell ref="PKO42:PKP42"/>
    <mergeCell ref="PJW42:PJX42"/>
    <mergeCell ref="PJY42:PJZ42"/>
    <mergeCell ref="PKA42:PKB42"/>
    <mergeCell ref="PKC42:PKD42"/>
    <mergeCell ref="PKE42:PKF42"/>
    <mergeCell ref="PJM42:PJN42"/>
    <mergeCell ref="PJO42:PJP42"/>
    <mergeCell ref="PJQ42:PJR42"/>
    <mergeCell ref="PJS42:PJT42"/>
    <mergeCell ref="PJU42:PJV42"/>
    <mergeCell ref="PJC42:PJD42"/>
    <mergeCell ref="PJE42:PJF42"/>
    <mergeCell ref="PJG42:PJH42"/>
    <mergeCell ref="PJI42:PJJ42"/>
    <mergeCell ref="PJK42:PJL42"/>
    <mergeCell ref="PIS42:PIT42"/>
    <mergeCell ref="PIU42:PIV42"/>
    <mergeCell ref="PIW42:PIX42"/>
    <mergeCell ref="PIY42:PIZ42"/>
    <mergeCell ref="PJA42:PJB42"/>
    <mergeCell ref="PII42:PIJ42"/>
    <mergeCell ref="PIK42:PIL42"/>
    <mergeCell ref="PIM42:PIN42"/>
    <mergeCell ref="PIO42:PIP42"/>
    <mergeCell ref="PIQ42:PIR42"/>
    <mergeCell ref="PHY42:PHZ42"/>
    <mergeCell ref="PIA42:PIB42"/>
    <mergeCell ref="PIC42:PID42"/>
    <mergeCell ref="PIE42:PIF42"/>
    <mergeCell ref="PIG42:PIH42"/>
    <mergeCell ref="PHO42:PHP42"/>
    <mergeCell ref="PHQ42:PHR42"/>
    <mergeCell ref="PHS42:PHT42"/>
    <mergeCell ref="PHU42:PHV42"/>
    <mergeCell ref="PHW42:PHX42"/>
    <mergeCell ref="PHE42:PHF42"/>
    <mergeCell ref="PHG42:PHH42"/>
    <mergeCell ref="PHI42:PHJ42"/>
    <mergeCell ref="PHK42:PHL42"/>
    <mergeCell ref="PHM42:PHN42"/>
    <mergeCell ref="PGU42:PGV42"/>
    <mergeCell ref="PGW42:PGX42"/>
    <mergeCell ref="PGY42:PGZ42"/>
    <mergeCell ref="PHA42:PHB42"/>
    <mergeCell ref="PHC42:PHD42"/>
    <mergeCell ref="PGK42:PGL42"/>
    <mergeCell ref="PGM42:PGN42"/>
    <mergeCell ref="PGO42:PGP42"/>
    <mergeCell ref="PGQ42:PGR42"/>
    <mergeCell ref="PGS42:PGT42"/>
    <mergeCell ref="PGA42:PGB42"/>
    <mergeCell ref="PGC42:PGD42"/>
    <mergeCell ref="PGE42:PGF42"/>
    <mergeCell ref="PGG42:PGH42"/>
    <mergeCell ref="PGI42:PGJ42"/>
    <mergeCell ref="PFQ42:PFR42"/>
    <mergeCell ref="PFS42:PFT42"/>
    <mergeCell ref="PFU42:PFV42"/>
    <mergeCell ref="PFW42:PFX42"/>
    <mergeCell ref="PFY42:PFZ42"/>
    <mergeCell ref="PFG42:PFH42"/>
    <mergeCell ref="PFI42:PFJ42"/>
    <mergeCell ref="PFK42:PFL42"/>
    <mergeCell ref="PFM42:PFN42"/>
    <mergeCell ref="PFO42:PFP42"/>
    <mergeCell ref="PEW42:PEX42"/>
    <mergeCell ref="PEY42:PEZ42"/>
    <mergeCell ref="PFA42:PFB42"/>
    <mergeCell ref="PFC42:PFD42"/>
    <mergeCell ref="PFE42:PFF42"/>
    <mergeCell ref="PEM42:PEN42"/>
    <mergeCell ref="PEO42:PEP42"/>
    <mergeCell ref="PEQ42:PER42"/>
    <mergeCell ref="PES42:PET42"/>
    <mergeCell ref="PEU42:PEV42"/>
    <mergeCell ref="PEC42:PED42"/>
    <mergeCell ref="PEE42:PEF42"/>
    <mergeCell ref="PEG42:PEH42"/>
    <mergeCell ref="PEI42:PEJ42"/>
    <mergeCell ref="PEK42:PEL42"/>
    <mergeCell ref="PDS42:PDT42"/>
    <mergeCell ref="PDU42:PDV42"/>
    <mergeCell ref="PDW42:PDX42"/>
    <mergeCell ref="PDY42:PDZ42"/>
    <mergeCell ref="PEA42:PEB42"/>
    <mergeCell ref="PDI42:PDJ42"/>
    <mergeCell ref="PDK42:PDL42"/>
    <mergeCell ref="PDM42:PDN42"/>
    <mergeCell ref="PDO42:PDP42"/>
    <mergeCell ref="PDQ42:PDR42"/>
    <mergeCell ref="PCY42:PCZ42"/>
    <mergeCell ref="PDA42:PDB42"/>
    <mergeCell ref="PDC42:PDD42"/>
    <mergeCell ref="PDE42:PDF42"/>
    <mergeCell ref="PDG42:PDH42"/>
    <mergeCell ref="PCO42:PCP42"/>
    <mergeCell ref="PCQ42:PCR42"/>
    <mergeCell ref="PCS42:PCT42"/>
    <mergeCell ref="PCU42:PCV42"/>
    <mergeCell ref="PCW42:PCX42"/>
    <mergeCell ref="PCE42:PCF42"/>
    <mergeCell ref="PCG42:PCH42"/>
    <mergeCell ref="PCI42:PCJ42"/>
    <mergeCell ref="PCK42:PCL42"/>
    <mergeCell ref="PCM42:PCN42"/>
    <mergeCell ref="PBU42:PBV42"/>
    <mergeCell ref="PBW42:PBX42"/>
    <mergeCell ref="PBY42:PBZ42"/>
    <mergeCell ref="PCA42:PCB42"/>
    <mergeCell ref="PCC42:PCD42"/>
    <mergeCell ref="PBK42:PBL42"/>
    <mergeCell ref="PBM42:PBN42"/>
    <mergeCell ref="PBO42:PBP42"/>
    <mergeCell ref="PBQ42:PBR42"/>
    <mergeCell ref="PBS42:PBT42"/>
    <mergeCell ref="PBA42:PBB42"/>
    <mergeCell ref="PBC42:PBD42"/>
    <mergeCell ref="PBE42:PBF42"/>
    <mergeCell ref="PBG42:PBH42"/>
    <mergeCell ref="PBI42:PBJ42"/>
    <mergeCell ref="PAQ42:PAR42"/>
    <mergeCell ref="PAS42:PAT42"/>
    <mergeCell ref="PAU42:PAV42"/>
    <mergeCell ref="PAW42:PAX42"/>
    <mergeCell ref="PAY42:PAZ42"/>
    <mergeCell ref="PAG42:PAH42"/>
    <mergeCell ref="PAI42:PAJ42"/>
    <mergeCell ref="PAK42:PAL42"/>
    <mergeCell ref="PAM42:PAN42"/>
    <mergeCell ref="PAO42:PAP42"/>
    <mergeCell ref="OZW42:OZX42"/>
    <mergeCell ref="OZY42:OZZ42"/>
    <mergeCell ref="PAA42:PAB42"/>
    <mergeCell ref="PAC42:PAD42"/>
    <mergeCell ref="PAE42:PAF42"/>
    <mergeCell ref="OZM42:OZN42"/>
    <mergeCell ref="OZO42:OZP42"/>
    <mergeCell ref="OZQ42:OZR42"/>
    <mergeCell ref="OZS42:OZT42"/>
    <mergeCell ref="OZU42:OZV42"/>
    <mergeCell ref="OZC42:OZD42"/>
    <mergeCell ref="OZE42:OZF42"/>
    <mergeCell ref="OZG42:OZH42"/>
    <mergeCell ref="OZI42:OZJ42"/>
    <mergeCell ref="OZK42:OZL42"/>
    <mergeCell ref="OYS42:OYT42"/>
    <mergeCell ref="OYU42:OYV42"/>
    <mergeCell ref="OYW42:OYX42"/>
    <mergeCell ref="OYY42:OYZ42"/>
    <mergeCell ref="OZA42:OZB42"/>
    <mergeCell ref="OYI42:OYJ42"/>
    <mergeCell ref="OYK42:OYL42"/>
    <mergeCell ref="OYM42:OYN42"/>
    <mergeCell ref="OYO42:OYP42"/>
    <mergeCell ref="OYQ42:OYR42"/>
    <mergeCell ref="OXY42:OXZ42"/>
    <mergeCell ref="OYA42:OYB42"/>
    <mergeCell ref="OYC42:OYD42"/>
    <mergeCell ref="OYE42:OYF42"/>
    <mergeCell ref="OYG42:OYH42"/>
    <mergeCell ref="OXO42:OXP42"/>
    <mergeCell ref="OXQ42:OXR42"/>
    <mergeCell ref="OXS42:OXT42"/>
    <mergeCell ref="OXU42:OXV42"/>
    <mergeCell ref="OXW42:OXX42"/>
    <mergeCell ref="OXE42:OXF42"/>
    <mergeCell ref="OXG42:OXH42"/>
    <mergeCell ref="OXI42:OXJ42"/>
    <mergeCell ref="OXK42:OXL42"/>
    <mergeCell ref="OXM42:OXN42"/>
    <mergeCell ref="OWU42:OWV42"/>
    <mergeCell ref="OWW42:OWX42"/>
    <mergeCell ref="OWY42:OWZ42"/>
    <mergeCell ref="OXA42:OXB42"/>
    <mergeCell ref="OXC42:OXD42"/>
    <mergeCell ref="OWK42:OWL42"/>
    <mergeCell ref="OWM42:OWN42"/>
    <mergeCell ref="OWO42:OWP42"/>
    <mergeCell ref="OWQ42:OWR42"/>
    <mergeCell ref="OWS42:OWT42"/>
    <mergeCell ref="OWA42:OWB42"/>
    <mergeCell ref="OWC42:OWD42"/>
    <mergeCell ref="OWE42:OWF42"/>
    <mergeCell ref="OWG42:OWH42"/>
    <mergeCell ref="OWI42:OWJ42"/>
    <mergeCell ref="OVQ42:OVR42"/>
    <mergeCell ref="OVS42:OVT42"/>
    <mergeCell ref="OVU42:OVV42"/>
    <mergeCell ref="OVW42:OVX42"/>
    <mergeCell ref="OVY42:OVZ42"/>
    <mergeCell ref="OVG42:OVH42"/>
    <mergeCell ref="OVI42:OVJ42"/>
    <mergeCell ref="OVK42:OVL42"/>
    <mergeCell ref="OVM42:OVN42"/>
    <mergeCell ref="OVO42:OVP42"/>
    <mergeCell ref="OUW42:OUX42"/>
    <mergeCell ref="OUY42:OUZ42"/>
    <mergeCell ref="OVA42:OVB42"/>
    <mergeCell ref="OVC42:OVD42"/>
    <mergeCell ref="OVE42:OVF42"/>
    <mergeCell ref="OUM42:OUN42"/>
    <mergeCell ref="OUO42:OUP42"/>
    <mergeCell ref="OUQ42:OUR42"/>
    <mergeCell ref="OUS42:OUT42"/>
    <mergeCell ref="OUU42:OUV42"/>
    <mergeCell ref="OUC42:OUD42"/>
    <mergeCell ref="OUE42:OUF42"/>
    <mergeCell ref="OUG42:OUH42"/>
    <mergeCell ref="OUI42:OUJ42"/>
    <mergeCell ref="OUK42:OUL42"/>
    <mergeCell ref="OTS42:OTT42"/>
    <mergeCell ref="OTU42:OTV42"/>
    <mergeCell ref="OTW42:OTX42"/>
    <mergeCell ref="OTY42:OTZ42"/>
    <mergeCell ref="OUA42:OUB42"/>
    <mergeCell ref="OTI42:OTJ42"/>
    <mergeCell ref="OTK42:OTL42"/>
    <mergeCell ref="OTM42:OTN42"/>
    <mergeCell ref="OTO42:OTP42"/>
    <mergeCell ref="OTQ42:OTR42"/>
    <mergeCell ref="OSY42:OSZ42"/>
    <mergeCell ref="OTA42:OTB42"/>
    <mergeCell ref="OTC42:OTD42"/>
    <mergeCell ref="OTE42:OTF42"/>
    <mergeCell ref="OTG42:OTH42"/>
    <mergeCell ref="OSO42:OSP42"/>
    <mergeCell ref="OSQ42:OSR42"/>
    <mergeCell ref="OSS42:OST42"/>
    <mergeCell ref="OSU42:OSV42"/>
    <mergeCell ref="OSW42:OSX42"/>
    <mergeCell ref="OSE42:OSF42"/>
    <mergeCell ref="OSG42:OSH42"/>
    <mergeCell ref="OSI42:OSJ42"/>
    <mergeCell ref="OSK42:OSL42"/>
    <mergeCell ref="OSM42:OSN42"/>
    <mergeCell ref="ORU42:ORV42"/>
    <mergeCell ref="ORW42:ORX42"/>
    <mergeCell ref="ORY42:ORZ42"/>
    <mergeCell ref="OSA42:OSB42"/>
    <mergeCell ref="OSC42:OSD42"/>
    <mergeCell ref="ORK42:ORL42"/>
    <mergeCell ref="ORM42:ORN42"/>
    <mergeCell ref="ORO42:ORP42"/>
    <mergeCell ref="ORQ42:ORR42"/>
    <mergeCell ref="ORS42:ORT42"/>
    <mergeCell ref="ORA42:ORB42"/>
    <mergeCell ref="ORC42:ORD42"/>
    <mergeCell ref="ORE42:ORF42"/>
    <mergeCell ref="ORG42:ORH42"/>
    <mergeCell ref="ORI42:ORJ42"/>
    <mergeCell ref="OQQ42:OQR42"/>
    <mergeCell ref="OQS42:OQT42"/>
    <mergeCell ref="OQU42:OQV42"/>
    <mergeCell ref="OQW42:OQX42"/>
    <mergeCell ref="OQY42:OQZ42"/>
    <mergeCell ref="OQG42:OQH42"/>
    <mergeCell ref="OQI42:OQJ42"/>
    <mergeCell ref="OQK42:OQL42"/>
    <mergeCell ref="OQM42:OQN42"/>
    <mergeCell ref="OQO42:OQP42"/>
    <mergeCell ref="OPW42:OPX42"/>
    <mergeCell ref="OPY42:OPZ42"/>
    <mergeCell ref="OQA42:OQB42"/>
    <mergeCell ref="OQC42:OQD42"/>
    <mergeCell ref="OQE42:OQF42"/>
    <mergeCell ref="OPM42:OPN42"/>
    <mergeCell ref="OPO42:OPP42"/>
    <mergeCell ref="OPQ42:OPR42"/>
    <mergeCell ref="OPS42:OPT42"/>
    <mergeCell ref="OPU42:OPV42"/>
    <mergeCell ref="OPC42:OPD42"/>
    <mergeCell ref="OPE42:OPF42"/>
    <mergeCell ref="OPG42:OPH42"/>
    <mergeCell ref="OPI42:OPJ42"/>
    <mergeCell ref="OPK42:OPL42"/>
    <mergeCell ref="OOS42:OOT42"/>
    <mergeCell ref="OOU42:OOV42"/>
    <mergeCell ref="OOW42:OOX42"/>
    <mergeCell ref="OOY42:OOZ42"/>
    <mergeCell ref="OPA42:OPB42"/>
    <mergeCell ref="OOI42:OOJ42"/>
    <mergeCell ref="OOK42:OOL42"/>
    <mergeCell ref="OOM42:OON42"/>
    <mergeCell ref="OOO42:OOP42"/>
    <mergeCell ref="OOQ42:OOR42"/>
    <mergeCell ref="ONY42:ONZ42"/>
    <mergeCell ref="OOA42:OOB42"/>
    <mergeCell ref="OOC42:OOD42"/>
    <mergeCell ref="OOE42:OOF42"/>
    <mergeCell ref="OOG42:OOH42"/>
    <mergeCell ref="ONO42:ONP42"/>
    <mergeCell ref="ONQ42:ONR42"/>
    <mergeCell ref="ONS42:ONT42"/>
    <mergeCell ref="ONU42:ONV42"/>
    <mergeCell ref="ONW42:ONX42"/>
    <mergeCell ref="ONE42:ONF42"/>
    <mergeCell ref="ONG42:ONH42"/>
    <mergeCell ref="ONI42:ONJ42"/>
    <mergeCell ref="ONK42:ONL42"/>
    <mergeCell ref="ONM42:ONN42"/>
    <mergeCell ref="OMU42:OMV42"/>
    <mergeCell ref="OMW42:OMX42"/>
    <mergeCell ref="OMY42:OMZ42"/>
    <mergeCell ref="ONA42:ONB42"/>
    <mergeCell ref="ONC42:OND42"/>
    <mergeCell ref="OMK42:OML42"/>
    <mergeCell ref="OMM42:OMN42"/>
    <mergeCell ref="OMO42:OMP42"/>
    <mergeCell ref="OMQ42:OMR42"/>
    <mergeCell ref="OMS42:OMT42"/>
    <mergeCell ref="OMA42:OMB42"/>
    <mergeCell ref="OMC42:OMD42"/>
    <mergeCell ref="OME42:OMF42"/>
    <mergeCell ref="OMG42:OMH42"/>
    <mergeCell ref="OMI42:OMJ42"/>
    <mergeCell ref="OLQ42:OLR42"/>
    <mergeCell ref="OLS42:OLT42"/>
    <mergeCell ref="OLU42:OLV42"/>
    <mergeCell ref="OLW42:OLX42"/>
    <mergeCell ref="OLY42:OLZ42"/>
    <mergeCell ref="OLG42:OLH42"/>
    <mergeCell ref="OLI42:OLJ42"/>
    <mergeCell ref="OLK42:OLL42"/>
    <mergeCell ref="OLM42:OLN42"/>
    <mergeCell ref="OLO42:OLP42"/>
    <mergeCell ref="OKW42:OKX42"/>
    <mergeCell ref="OKY42:OKZ42"/>
    <mergeCell ref="OLA42:OLB42"/>
    <mergeCell ref="OLC42:OLD42"/>
    <mergeCell ref="OLE42:OLF42"/>
    <mergeCell ref="OKM42:OKN42"/>
    <mergeCell ref="OKO42:OKP42"/>
    <mergeCell ref="OKQ42:OKR42"/>
    <mergeCell ref="OKS42:OKT42"/>
    <mergeCell ref="OKU42:OKV42"/>
    <mergeCell ref="OKC42:OKD42"/>
    <mergeCell ref="OKE42:OKF42"/>
    <mergeCell ref="OKG42:OKH42"/>
    <mergeCell ref="OKI42:OKJ42"/>
    <mergeCell ref="OKK42:OKL42"/>
    <mergeCell ref="OJS42:OJT42"/>
    <mergeCell ref="OJU42:OJV42"/>
    <mergeCell ref="OJW42:OJX42"/>
    <mergeCell ref="OJY42:OJZ42"/>
    <mergeCell ref="OKA42:OKB42"/>
    <mergeCell ref="OJI42:OJJ42"/>
    <mergeCell ref="OJK42:OJL42"/>
    <mergeCell ref="OJM42:OJN42"/>
    <mergeCell ref="OJO42:OJP42"/>
    <mergeCell ref="OJQ42:OJR42"/>
    <mergeCell ref="OIY42:OIZ42"/>
    <mergeCell ref="OJA42:OJB42"/>
    <mergeCell ref="OJC42:OJD42"/>
    <mergeCell ref="OJE42:OJF42"/>
    <mergeCell ref="OJG42:OJH42"/>
    <mergeCell ref="OIO42:OIP42"/>
    <mergeCell ref="OIQ42:OIR42"/>
    <mergeCell ref="OIS42:OIT42"/>
    <mergeCell ref="OIU42:OIV42"/>
    <mergeCell ref="OIW42:OIX42"/>
    <mergeCell ref="OIE42:OIF42"/>
    <mergeCell ref="OIG42:OIH42"/>
    <mergeCell ref="OII42:OIJ42"/>
    <mergeCell ref="OIK42:OIL42"/>
    <mergeCell ref="OIM42:OIN42"/>
    <mergeCell ref="OHU42:OHV42"/>
    <mergeCell ref="OHW42:OHX42"/>
    <mergeCell ref="OHY42:OHZ42"/>
    <mergeCell ref="OIA42:OIB42"/>
    <mergeCell ref="OIC42:OID42"/>
    <mergeCell ref="OHK42:OHL42"/>
    <mergeCell ref="OHM42:OHN42"/>
    <mergeCell ref="OHO42:OHP42"/>
    <mergeCell ref="OHQ42:OHR42"/>
    <mergeCell ref="OHS42:OHT42"/>
    <mergeCell ref="OHA42:OHB42"/>
    <mergeCell ref="OHC42:OHD42"/>
    <mergeCell ref="OHE42:OHF42"/>
    <mergeCell ref="OHG42:OHH42"/>
    <mergeCell ref="OHI42:OHJ42"/>
    <mergeCell ref="OGQ42:OGR42"/>
    <mergeCell ref="OGS42:OGT42"/>
    <mergeCell ref="OGU42:OGV42"/>
    <mergeCell ref="OGW42:OGX42"/>
    <mergeCell ref="OGY42:OGZ42"/>
    <mergeCell ref="OGG42:OGH42"/>
    <mergeCell ref="OGI42:OGJ42"/>
    <mergeCell ref="OGK42:OGL42"/>
    <mergeCell ref="OGM42:OGN42"/>
    <mergeCell ref="OGO42:OGP42"/>
    <mergeCell ref="OFW42:OFX42"/>
    <mergeCell ref="OFY42:OFZ42"/>
    <mergeCell ref="OGA42:OGB42"/>
    <mergeCell ref="OGC42:OGD42"/>
    <mergeCell ref="OGE42:OGF42"/>
    <mergeCell ref="OFM42:OFN42"/>
    <mergeCell ref="OFO42:OFP42"/>
    <mergeCell ref="OFQ42:OFR42"/>
    <mergeCell ref="OFS42:OFT42"/>
    <mergeCell ref="OFU42:OFV42"/>
    <mergeCell ref="OFC42:OFD42"/>
    <mergeCell ref="OFE42:OFF42"/>
    <mergeCell ref="OFG42:OFH42"/>
    <mergeCell ref="OFI42:OFJ42"/>
    <mergeCell ref="OFK42:OFL42"/>
    <mergeCell ref="OES42:OET42"/>
    <mergeCell ref="OEU42:OEV42"/>
    <mergeCell ref="OEW42:OEX42"/>
    <mergeCell ref="OEY42:OEZ42"/>
    <mergeCell ref="OFA42:OFB42"/>
    <mergeCell ref="OEI42:OEJ42"/>
    <mergeCell ref="OEK42:OEL42"/>
    <mergeCell ref="OEM42:OEN42"/>
    <mergeCell ref="OEO42:OEP42"/>
    <mergeCell ref="OEQ42:OER42"/>
    <mergeCell ref="ODY42:ODZ42"/>
    <mergeCell ref="OEA42:OEB42"/>
    <mergeCell ref="OEC42:OED42"/>
    <mergeCell ref="OEE42:OEF42"/>
    <mergeCell ref="OEG42:OEH42"/>
    <mergeCell ref="ODO42:ODP42"/>
    <mergeCell ref="ODQ42:ODR42"/>
    <mergeCell ref="ODS42:ODT42"/>
    <mergeCell ref="ODU42:ODV42"/>
    <mergeCell ref="ODW42:ODX42"/>
    <mergeCell ref="ODE42:ODF42"/>
    <mergeCell ref="ODG42:ODH42"/>
    <mergeCell ref="ODI42:ODJ42"/>
    <mergeCell ref="ODK42:ODL42"/>
    <mergeCell ref="ODM42:ODN42"/>
    <mergeCell ref="OCU42:OCV42"/>
    <mergeCell ref="OCW42:OCX42"/>
    <mergeCell ref="OCY42:OCZ42"/>
    <mergeCell ref="ODA42:ODB42"/>
    <mergeCell ref="ODC42:ODD42"/>
    <mergeCell ref="OCK42:OCL42"/>
    <mergeCell ref="OCM42:OCN42"/>
    <mergeCell ref="OCO42:OCP42"/>
    <mergeCell ref="OCQ42:OCR42"/>
    <mergeCell ref="OCS42:OCT42"/>
    <mergeCell ref="OCA42:OCB42"/>
    <mergeCell ref="OCC42:OCD42"/>
    <mergeCell ref="OCE42:OCF42"/>
    <mergeCell ref="OCG42:OCH42"/>
    <mergeCell ref="OCI42:OCJ42"/>
    <mergeCell ref="OBQ42:OBR42"/>
    <mergeCell ref="OBS42:OBT42"/>
    <mergeCell ref="OBU42:OBV42"/>
    <mergeCell ref="OBW42:OBX42"/>
    <mergeCell ref="OBY42:OBZ42"/>
    <mergeCell ref="OBG42:OBH42"/>
    <mergeCell ref="OBI42:OBJ42"/>
    <mergeCell ref="OBK42:OBL42"/>
    <mergeCell ref="OBM42:OBN42"/>
    <mergeCell ref="OBO42:OBP42"/>
    <mergeCell ref="OAW42:OAX42"/>
    <mergeCell ref="OAY42:OAZ42"/>
    <mergeCell ref="OBA42:OBB42"/>
    <mergeCell ref="OBC42:OBD42"/>
    <mergeCell ref="OBE42:OBF42"/>
    <mergeCell ref="OAM42:OAN42"/>
    <mergeCell ref="OAO42:OAP42"/>
    <mergeCell ref="OAQ42:OAR42"/>
    <mergeCell ref="OAS42:OAT42"/>
    <mergeCell ref="OAU42:OAV42"/>
    <mergeCell ref="OAC42:OAD42"/>
    <mergeCell ref="OAE42:OAF42"/>
    <mergeCell ref="OAG42:OAH42"/>
    <mergeCell ref="OAI42:OAJ42"/>
    <mergeCell ref="OAK42:OAL42"/>
    <mergeCell ref="NZS42:NZT42"/>
    <mergeCell ref="NZU42:NZV42"/>
    <mergeCell ref="NZW42:NZX42"/>
    <mergeCell ref="NZY42:NZZ42"/>
    <mergeCell ref="OAA42:OAB42"/>
    <mergeCell ref="NZI42:NZJ42"/>
    <mergeCell ref="NZK42:NZL42"/>
    <mergeCell ref="NZM42:NZN42"/>
    <mergeCell ref="NZO42:NZP42"/>
    <mergeCell ref="NZQ42:NZR42"/>
    <mergeCell ref="NYY42:NYZ42"/>
    <mergeCell ref="NZA42:NZB42"/>
    <mergeCell ref="NZC42:NZD42"/>
    <mergeCell ref="NZE42:NZF42"/>
    <mergeCell ref="NZG42:NZH42"/>
    <mergeCell ref="NYO42:NYP42"/>
    <mergeCell ref="NYQ42:NYR42"/>
    <mergeCell ref="NYS42:NYT42"/>
    <mergeCell ref="NYU42:NYV42"/>
    <mergeCell ref="NYW42:NYX42"/>
    <mergeCell ref="NYE42:NYF42"/>
    <mergeCell ref="NYG42:NYH42"/>
    <mergeCell ref="NYI42:NYJ42"/>
    <mergeCell ref="NYK42:NYL42"/>
    <mergeCell ref="NYM42:NYN42"/>
    <mergeCell ref="NXU42:NXV42"/>
    <mergeCell ref="NXW42:NXX42"/>
    <mergeCell ref="NXY42:NXZ42"/>
    <mergeCell ref="NYA42:NYB42"/>
    <mergeCell ref="NYC42:NYD42"/>
    <mergeCell ref="NXK42:NXL42"/>
    <mergeCell ref="NXM42:NXN42"/>
    <mergeCell ref="NXO42:NXP42"/>
    <mergeCell ref="NXQ42:NXR42"/>
    <mergeCell ref="NXS42:NXT42"/>
    <mergeCell ref="NXA42:NXB42"/>
    <mergeCell ref="NXC42:NXD42"/>
    <mergeCell ref="NXE42:NXF42"/>
    <mergeCell ref="NXG42:NXH42"/>
    <mergeCell ref="NXI42:NXJ42"/>
    <mergeCell ref="NWQ42:NWR42"/>
    <mergeCell ref="NWS42:NWT42"/>
    <mergeCell ref="NWU42:NWV42"/>
    <mergeCell ref="NWW42:NWX42"/>
    <mergeCell ref="NWY42:NWZ42"/>
    <mergeCell ref="NWG42:NWH42"/>
    <mergeCell ref="NWI42:NWJ42"/>
    <mergeCell ref="NWK42:NWL42"/>
    <mergeCell ref="NWM42:NWN42"/>
    <mergeCell ref="NWO42:NWP42"/>
    <mergeCell ref="NVW42:NVX42"/>
    <mergeCell ref="NVY42:NVZ42"/>
    <mergeCell ref="NWA42:NWB42"/>
    <mergeCell ref="NWC42:NWD42"/>
    <mergeCell ref="NWE42:NWF42"/>
    <mergeCell ref="NVM42:NVN42"/>
    <mergeCell ref="NVO42:NVP42"/>
    <mergeCell ref="NVQ42:NVR42"/>
    <mergeCell ref="NVS42:NVT42"/>
    <mergeCell ref="NVU42:NVV42"/>
    <mergeCell ref="NVC42:NVD42"/>
    <mergeCell ref="NVE42:NVF42"/>
    <mergeCell ref="NVG42:NVH42"/>
    <mergeCell ref="NVI42:NVJ42"/>
    <mergeCell ref="NVK42:NVL42"/>
    <mergeCell ref="NUS42:NUT42"/>
    <mergeCell ref="NUU42:NUV42"/>
    <mergeCell ref="NUW42:NUX42"/>
    <mergeCell ref="NUY42:NUZ42"/>
    <mergeCell ref="NVA42:NVB42"/>
    <mergeCell ref="NUI42:NUJ42"/>
    <mergeCell ref="NUK42:NUL42"/>
    <mergeCell ref="NUM42:NUN42"/>
    <mergeCell ref="NUO42:NUP42"/>
    <mergeCell ref="NUQ42:NUR42"/>
    <mergeCell ref="NTY42:NTZ42"/>
    <mergeCell ref="NUA42:NUB42"/>
    <mergeCell ref="NUC42:NUD42"/>
    <mergeCell ref="NUE42:NUF42"/>
    <mergeCell ref="NUG42:NUH42"/>
    <mergeCell ref="NTO42:NTP42"/>
    <mergeCell ref="NTQ42:NTR42"/>
    <mergeCell ref="NTS42:NTT42"/>
    <mergeCell ref="NTU42:NTV42"/>
    <mergeCell ref="NTW42:NTX42"/>
    <mergeCell ref="NTE42:NTF42"/>
    <mergeCell ref="NTG42:NTH42"/>
    <mergeCell ref="NTI42:NTJ42"/>
    <mergeCell ref="NTK42:NTL42"/>
    <mergeCell ref="NTM42:NTN42"/>
    <mergeCell ref="NSU42:NSV42"/>
    <mergeCell ref="NSW42:NSX42"/>
    <mergeCell ref="NSY42:NSZ42"/>
    <mergeCell ref="NTA42:NTB42"/>
    <mergeCell ref="NTC42:NTD42"/>
    <mergeCell ref="NSK42:NSL42"/>
    <mergeCell ref="NSM42:NSN42"/>
    <mergeCell ref="NSO42:NSP42"/>
    <mergeCell ref="NSQ42:NSR42"/>
    <mergeCell ref="NSS42:NST42"/>
    <mergeCell ref="NSA42:NSB42"/>
    <mergeCell ref="NSC42:NSD42"/>
    <mergeCell ref="NSE42:NSF42"/>
    <mergeCell ref="NSG42:NSH42"/>
    <mergeCell ref="NSI42:NSJ42"/>
    <mergeCell ref="NRQ42:NRR42"/>
    <mergeCell ref="NRS42:NRT42"/>
    <mergeCell ref="NRU42:NRV42"/>
    <mergeCell ref="NRW42:NRX42"/>
    <mergeCell ref="NRY42:NRZ42"/>
    <mergeCell ref="NRG42:NRH42"/>
    <mergeCell ref="NRI42:NRJ42"/>
    <mergeCell ref="NRK42:NRL42"/>
    <mergeCell ref="NRM42:NRN42"/>
    <mergeCell ref="NRO42:NRP42"/>
    <mergeCell ref="NQW42:NQX42"/>
    <mergeCell ref="NQY42:NQZ42"/>
    <mergeCell ref="NRA42:NRB42"/>
    <mergeCell ref="NRC42:NRD42"/>
    <mergeCell ref="NRE42:NRF42"/>
    <mergeCell ref="NQM42:NQN42"/>
    <mergeCell ref="NQO42:NQP42"/>
    <mergeCell ref="NQQ42:NQR42"/>
    <mergeCell ref="NQS42:NQT42"/>
    <mergeCell ref="NQU42:NQV42"/>
    <mergeCell ref="NQC42:NQD42"/>
    <mergeCell ref="NQE42:NQF42"/>
    <mergeCell ref="NQG42:NQH42"/>
    <mergeCell ref="NQI42:NQJ42"/>
    <mergeCell ref="NQK42:NQL42"/>
    <mergeCell ref="NPS42:NPT42"/>
    <mergeCell ref="NPU42:NPV42"/>
    <mergeCell ref="NPW42:NPX42"/>
    <mergeCell ref="NPY42:NPZ42"/>
    <mergeCell ref="NQA42:NQB42"/>
    <mergeCell ref="NPI42:NPJ42"/>
    <mergeCell ref="NPK42:NPL42"/>
    <mergeCell ref="NPM42:NPN42"/>
    <mergeCell ref="NPO42:NPP42"/>
    <mergeCell ref="NPQ42:NPR42"/>
    <mergeCell ref="NOY42:NOZ42"/>
    <mergeCell ref="NPA42:NPB42"/>
    <mergeCell ref="NPC42:NPD42"/>
    <mergeCell ref="NPE42:NPF42"/>
    <mergeCell ref="NPG42:NPH42"/>
    <mergeCell ref="NOO42:NOP42"/>
    <mergeCell ref="NOQ42:NOR42"/>
    <mergeCell ref="NOS42:NOT42"/>
    <mergeCell ref="NOU42:NOV42"/>
    <mergeCell ref="NOW42:NOX42"/>
    <mergeCell ref="NOE42:NOF42"/>
    <mergeCell ref="NOG42:NOH42"/>
    <mergeCell ref="NOI42:NOJ42"/>
    <mergeCell ref="NOK42:NOL42"/>
    <mergeCell ref="NOM42:NON42"/>
    <mergeCell ref="NNU42:NNV42"/>
    <mergeCell ref="NNW42:NNX42"/>
    <mergeCell ref="NNY42:NNZ42"/>
    <mergeCell ref="NOA42:NOB42"/>
    <mergeCell ref="NOC42:NOD42"/>
    <mergeCell ref="NNK42:NNL42"/>
    <mergeCell ref="NNM42:NNN42"/>
    <mergeCell ref="NNO42:NNP42"/>
    <mergeCell ref="NNQ42:NNR42"/>
    <mergeCell ref="NNS42:NNT42"/>
    <mergeCell ref="NNA42:NNB42"/>
    <mergeCell ref="NNC42:NND42"/>
    <mergeCell ref="NNE42:NNF42"/>
    <mergeCell ref="NNG42:NNH42"/>
    <mergeCell ref="NNI42:NNJ42"/>
    <mergeCell ref="NMQ42:NMR42"/>
    <mergeCell ref="NMS42:NMT42"/>
    <mergeCell ref="NMU42:NMV42"/>
    <mergeCell ref="NMW42:NMX42"/>
    <mergeCell ref="NMY42:NMZ42"/>
    <mergeCell ref="NMG42:NMH42"/>
    <mergeCell ref="NMI42:NMJ42"/>
    <mergeCell ref="NMK42:NML42"/>
    <mergeCell ref="NMM42:NMN42"/>
    <mergeCell ref="NMO42:NMP42"/>
    <mergeCell ref="NLW42:NLX42"/>
    <mergeCell ref="NLY42:NLZ42"/>
    <mergeCell ref="NMA42:NMB42"/>
    <mergeCell ref="NMC42:NMD42"/>
    <mergeCell ref="NME42:NMF42"/>
    <mergeCell ref="NLM42:NLN42"/>
    <mergeCell ref="NLO42:NLP42"/>
    <mergeCell ref="NLQ42:NLR42"/>
    <mergeCell ref="NLS42:NLT42"/>
    <mergeCell ref="NLU42:NLV42"/>
    <mergeCell ref="NLC42:NLD42"/>
    <mergeCell ref="NLE42:NLF42"/>
    <mergeCell ref="NLG42:NLH42"/>
    <mergeCell ref="NLI42:NLJ42"/>
    <mergeCell ref="NLK42:NLL42"/>
    <mergeCell ref="NKS42:NKT42"/>
    <mergeCell ref="NKU42:NKV42"/>
    <mergeCell ref="NKW42:NKX42"/>
    <mergeCell ref="NKY42:NKZ42"/>
    <mergeCell ref="NLA42:NLB42"/>
    <mergeCell ref="NKI42:NKJ42"/>
    <mergeCell ref="NKK42:NKL42"/>
    <mergeCell ref="NKM42:NKN42"/>
    <mergeCell ref="NKO42:NKP42"/>
    <mergeCell ref="NKQ42:NKR42"/>
    <mergeCell ref="NJY42:NJZ42"/>
    <mergeCell ref="NKA42:NKB42"/>
    <mergeCell ref="NKC42:NKD42"/>
    <mergeCell ref="NKE42:NKF42"/>
    <mergeCell ref="NKG42:NKH42"/>
    <mergeCell ref="NJO42:NJP42"/>
    <mergeCell ref="NJQ42:NJR42"/>
    <mergeCell ref="NJS42:NJT42"/>
    <mergeCell ref="NJU42:NJV42"/>
    <mergeCell ref="NJW42:NJX42"/>
    <mergeCell ref="NJE42:NJF42"/>
    <mergeCell ref="NJG42:NJH42"/>
    <mergeCell ref="NJI42:NJJ42"/>
    <mergeCell ref="NJK42:NJL42"/>
    <mergeCell ref="NJM42:NJN42"/>
    <mergeCell ref="NIU42:NIV42"/>
    <mergeCell ref="NIW42:NIX42"/>
    <mergeCell ref="NIY42:NIZ42"/>
    <mergeCell ref="NJA42:NJB42"/>
    <mergeCell ref="NJC42:NJD42"/>
    <mergeCell ref="NIK42:NIL42"/>
    <mergeCell ref="NIM42:NIN42"/>
    <mergeCell ref="NIO42:NIP42"/>
    <mergeCell ref="NIQ42:NIR42"/>
    <mergeCell ref="NIS42:NIT42"/>
    <mergeCell ref="NIA42:NIB42"/>
    <mergeCell ref="NIC42:NID42"/>
    <mergeCell ref="NIE42:NIF42"/>
    <mergeCell ref="NIG42:NIH42"/>
    <mergeCell ref="NII42:NIJ42"/>
    <mergeCell ref="NHQ42:NHR42"/>
    <mergeCell ref="NHS42:NHT42"/>
    <mergeCell ref="NHU42:NHV42"/>
    <mergeCell ref="NHW42:NHX42"/>
    <mergeCell ref="NHY42:NHZ42"/>
    <mergeCell ref="NHG42:NHH42"/>
    <mergeCell ref="NHI42:NHJ42"/>
    <mergeCell ref="NHK42:NHL42"/>
    <mergeCell ref="NHM42:NHN42"/>
    <mergeCell ref="NHO42:NHP42"/>
    <mergeCell ref="NGW42:NGX42"/>
    <mergeCell ref="NGY42:NGZ42"/>
    <mergeCell ref="NHA42:NHB42"/>
    <mergeCell ref="NHC42:NHD42"/>
    <mergeCell ref="NHE42:NHF42"/>
    <mergeCell ref="NGM42:NGN42"/>
    <mergeCell ref="NGO42:NGP42"/>
    <mergeCell ref="NGQ42:NGR42"/>
    <mergeCell ref="NGS42:NGT42"/>
    <mergeCell ref="NGU42:NGV42"/>
    <mergeCell ref="NGC42:NGD42"/>
    <mergeCell ref="NGE42:NGF42"/>
    <mergeCell ref="NGG42:NGH42"/>
    <mergeCell ref="NGI42:NGJ42"/>
    <mergeCell ref="NGK42:NGL42"/>
    <mergeCell ref="NFS42:NFT42"/>
    <mergeCell ref="NFU42:NFV42"/>
    <mergeCell ref="NFW42:NFX42"/>
    <mergeCell ref="NFY42:NFZ42"/>
    <mergeCell ref="NGA42:NGB42"/>
    <mergeCell ref="NFI42:NFJ42"/>
    <mergeCell ref="NFK42:NFL42"/>
    <mergeCell ref="NFM42:NFN42"/>
    <mergeCell ref="NFO42:NFP42"/>
    <mergeCell ref="NFQ42:NFR42"/>
    <mergeCell ref="NEY42:NEZ42"/>
    <mergeCell ref="NFA42:NFB42"/>
    <mergeCell ref="NFC42:NFD42"/>
    <mergeCell ref="NFE42:NFF42"/>
    <mergeCell ref="NFG42:NFH42"/>
    <mergeCell ref="NEO42:NEP42"/>
    <mergeCell ref="NEQ42:NER42"/>
    <mergeCell ref="NES42:NET42"/>
    <mergeCell ref="NEU42:NEV42"/>
    <mergeCell ref="NEW42:NEX42"/>
    <mergeCell ref="NEE42:NEF42"/>
    <mergeCell ref="NEG42:NEH42"/>
    <mergeCell ref="NEI42:NEJ42"/>
    <mergeCell ref="NEK42:NEL42"/>
    <mergeCell ref="NEM42:NEN42"/>
    <mergeCell ref="NDU42:NDV42"/>
    <mergeCell ref="NDW42:NDX42"/>
    <mergeCell ref="NDY42:NDZ42"/>
    <mergeCell ref="NEA42:NEB42"/>
    <mergeCell ref="NEC42:NED42"/>
    <mergeCell ref="NDK42:NDL42"/>
    <mergeCell ref="NDM42:NDN42"/>
    <mergeCell ref="NDO42:NDP42"/>
    <mergeCell ref="NDQ42:NDR42"/>
    <mergeCell ref="NDS42:NDT42"/>
    <mergeCell ref="NDA42:NDB42"/>
    <mergeCell ref="NDC42:NDD42"/>
    <mergeCell ref="NDE42:NDF42"/>
    <mergeCell ref="NDG42:NDH42"/>
    <mergeCell ref="NDI42:NDJ42"/>
    <mergeCell ref="NCQ42:NCR42"/>
    <mergeCell ref="NCS42:NCT42"/>
    <mergeCell ref="NCU42:NCV42"/>
    <mergeCell ref="NCW42:NCX42"/>
    <mergeCell ref="NCY42:NCZ42"/>
    <mergeCell ref="NCG42:NCH42"/>
    <mergeCell ref="NCI42:NCJ42"/>
    <mergeCell ref="NCK42:NCL42"/>
    <mergeCell ref="NCM42:NCN42"/>
    <mergeCell ref="NCO42:NCP42"/>
    <mergeCell ref="NBW42:NBX42"/>
    <mergeCell ref="NBY42:NBZ42"/>
    <mergeCell ref="NCA42:NCB42"/>
    <mergeCell ref="NCC42:NCD42"/>
    <mergeCell ref="NCE42:NCF42"/>
    <mergeCell ref="NBM42:NBN42"/>
    <mergeCell ref="NBO42:NBP42"/>
    <mergeCell ref="NBQ42:NBR42"/>
    <mergeCell ref="NBS42:NBT42"/>
    <mergeCell ref="NBU42:NBV42"/>
    <mergeCell ref="NBC42:NBD42"/>
    <mergeCell ref="NBE42:NBF42"/>
    <mergeCell ref="NBG42:NBH42"/>
    <mergeCell ref="NBI42:NBJ42"/>
    <mergeCell ref="NBK42:NBL42"/>
    <mergeCell ref="NAS42:NAT42"/>
    <mergeCell ref="NAU42:NAV42"/>
    <mergeCell ref="NAW42:NAX42"/>
    <mergeCell ref="NAY42:NAZ42"/>
    <mergeCell ref="NBA42:NBB42"/>
    <mergeCell ref="NAI42:NAJ42"/>
    <mergeCell ref="NAK42:NAL42"/>
    <mergeCell ref="NAM42:NAN42"/>
    <mergeCell ref="NAO42:NAP42"/>
    <mergeCell ref="NAQ42:NAR42"/>
    <mergeCell ref="MZY42:MZZ42"/>
    <mergeCell ref="NAA42:NAB42"/>
    <mergeCell ref="NAC42:NAD42"/>
    <mergeCell ref="NAE42:NAF42"/>
    <mergeCell ref="NAG42:NAH42"/>
    <mergeCell ref="MZO42:MZP42"/>
    <mergeCell ref="MZQ42:MZR42"/>
    <mergeCell ref="MZS42:MZT42"/>
    <mergeCell ref="MZU42:MZV42"/>
    <mergeCell ref="MZW42:MZX42"/>
    <mergeCell ref="MZE42:MZF42"/>
    <mergeCell ref="MZG42:MZH42"/>
    <mergeCell ref="MZI42:MZJ42"/>
    <mergeCell ref="MZK42:MZL42"/>
    <mergeCell ref="MZM42:MZN42"/>
    <mergeCell ref="MYU42:MYV42"/>
    <mergeCell ref="MYW42:MYX42"/>
    <mergeCell ref="MYY42:MYZ42"/>
    <mergeCell ref="MZA42:MZB42"/>
    <mergeCell ref="MZC42:MZD42"/>
    <mergeCell ref="MYK42:MYL42"/>
    <mergeCell ref="MYM42:MYN42"/>
    <mergeCell ref="MYO42:MYP42"/>
    <mergeCell ref="MYQ42:MYR42"/>
    <mergeCell ref="MYS42:MYT42"/>
    <mergeCell ref="MYA42:MYB42"/>
    <mergeCell ref="MYC42:MYD42"/>
    <mergeCell ref="MYE42:MYF42"/>
    <mergeCell ref="MYG42:MYH42"/>
    <mergeCell ref="MYI42:MYJ42"/>
    <mergeCell ref="MXQ42:MXR42"/>
    <mergeCell ref="MXS42:MXT42"/>
    <mergeCell ref="MXU42:MXV42"/>
    <mergeCell ref="MXW42:MXX42"/>
    <mergeCell ref="MXY42:MXZ42"/>
    <mergeCell ref="MXG42:MXH42"/>
    <mergeCell ref="MXI42:MXJ42"/>
    <mergeCell ref="MXK42:MXL42"/>
    <mergeCell ref="MXM42:MXN42"/>
    <mergeCell ref="MXO42:MXP42"/>
    <mergeCell ref="MWW42:MWX42"/>
    <mergeCell ref="MWY42:MWZ42"/>
    <mergeCell ref="MXA42:MXB42"/>
    <mergeCell ref="MXC42:MXD42"/>
    <mergeCell ref="MXE42:MXF42"/>
    <mergeCell ref="MWM42:MWN42"/>
    <mergeCell ref="MWO42:MWP42"/>
    <mergeCell ref="MWQ42:MWR42"/>
    <mergeCell ref="MWS42:MWT42"/>
    <mergeCell ref="MWU42:MWV42"/>
    <mergeCell ref="MWC42:MWD42"/>
    <mergeCell ref="MWE42:MWF42"/>
    <mergeCell ref="MWG42:MWH42"/>
    <mergeCell ref="MWI42:MWJ42"/>
    <mergeCell ref="MWK42:MWL42"/>
    <mergeCell ref="MVS42:MVT42"/>
    <mergeCell ref="MVU42:MVV42"/>
    <mergeCell ref="MVW42:MVX42"/>
    <mergeCell ref="MVY42:MVZ42"/>
    <mergeCell ref="MWA42:MWB42"/>
    <mergeCell ref="MVI42:MVJ42"/>
    <mergeCell ref="MVK42:MVL42"/>
    <mergeCell ref="MVM42:MVN42"/>
    <mergeCell ref="MVO42:MVP42"/>
    <mergeCell ref="MVQ42:MVR42"/>
    <mergeCell ref="MUY42:MUZ42"/>
    <mergeCell ref="MVA42:MVB42"/>
    <mergeCell ref="MVC42:MVD42"/>
    <mergeCell ref="MVE42:MVF42"/>
    <mergeCell ref="MVG42:MVH42"/>
    <mergeCell ref="MUO42:MUP42"/>
    <mergeCell ref="MUQ42:MUR42"/>
    <mergeCell ref="MUS42:MUT42"/>
    <mergeCell ref="MUU42:MUV42"/>
    <mergeCell ref="MUW42:MUX42"/>
    <mergeCell ref="MUE42:MUF42"/>
    <mergeCell ref="MUG42:MUH42"/>
    <mergeCell ref="MUI42:MUJ42"/>
    <mergeCell ref="MUK42:MUL42"/>
    <mergeCell ref="MUM42:MUN42"/>
    <mergeCell ref="MTU42:MTV42"/>
    <mergeCell ref="MTW42:MTX42"/>
    <mergeCell ref="MTY42:MTZ42"/>
    <mergeCell ref="MUA42:MUB42"/>
    <mergeCell ref="MUC42:MUD42"/>
    <mergeCell ref="MTK42:MTL42"/>
    <mergeCell ref="MTM42:MTN42"/>
    <mergeCell ref="MTO42:MTP42"/>
    <mergeCell ref="MTQ42:MTR42"/>
    <mergeCell ref="MTS42:MTT42"/>
    <mergeCell ref="MTA42:MTB42"/>
    <mergeCell ref="MTC42:MTD42"/>
    <mergeCell ref="MTE42:MTF42"/>
    <mergeCell ref="MTG42:MTH42"/>
    <mergeCell ref="MTI42:MTJ42"/>
    <mergeCell ref="MSQ42:MSR42"/>
    <mergeCell ref="MSS42:MST42"/>
    <mergeCell ref="MSU42:MSV42"/>
    <mergeCell ref="MSW42:MSX42"/>
    <mergeCell ref="MSY42:MSZ42"/>
    <mergeCell ref="MSG42:MSH42"/>
    <mergeCell ref="MSI42:MSJ42"/>
    <mergeCell ref="MSK42:MSL42"/>
    <mergeCell ref="MSM42:MSN42"/>
    <mergeCell ref="MSO42:MSP42"/>
    <mergeCell ref="MRW42:MRX42"/>
    <mergeCell ref="MRY42:MRZ42"/>
    <mergeCell ref="MSA42:MSB42"/>
    <mergeCell ref="MSC42:MSD42"/>
    <mergeCell ref="MSE42:MSF42"/>
    <mergeCell ref="MRM42:MRN42"/>
    <mergeCell ref="MRO42:MRP42"/>
    <mergeCell ref="MRQ42:MRR42"/>
    <mergeCell ref="MRS42:MRT42"/>
    <mergeCell ref="MRU42:MRV42"/>
    <mergeCell ref="MRC42:MRD42"/>
    <mergeCell ref="MRE42:MRF42"/>
    <mergeCell ref="MRG42:MRH42"/>
    <mergeCell ref="MRI42:MRJ42"/>
    <mergeCell ref="MRK42:MRL42"/>
    <mergeCell ref="MQS42:MQT42"/>
    <mergeCell ref="MQU42:MQV42"/>
    <mergeCell ref="MQW42:MQX42"/>
    <mergeCell ref="MQY42:MQZ42"/>
    <mergeCell ref="MRA42:MRB42"/>
    <mergeCell ref="MQI42:MQJ42"/>
    <mergeCell ref="MQK42:MQL42"/>
    <mergeCell ref="MQM42:MQN42"/>
    <mergeCell ref="MQO42:MQP42"/>
    <mergeCell ref="MQQ42:MQR42"/>
    <mergeCell ref="MPY42:MPZ42"/>
    <mergeCell ref="MQA42:MQB42"/>
    <mergeCell ref="MQC42:MQD42"/>
    <mergeCell ref="MQE42:MQF42"/>
    <mergeCell ref="MQG42:MQH42"/>
    <mergeCell ref="MPO42:MPP42"/>
    <mergeCell ref="MPQ42:MPR42"/>
    <mergeCell ref="MPS42:MPT42"/>
    <mergeCell ref="MPU42:MPV42"/>
    <mergeCell ref="MPW42:MPX42"/>
    <mergeCell ref="MPE42:MPF42"/>
    <mergeCell ref="MPG42:MPH42"/>
    <mergeCell ref="MPI42:MPJ42"/>
    <mergeCell ref="MPK42:MPL42"/>
    <mergeCell ref="MPM42:MPN42"/>
    <mergeCell ref="MOU42:MOV42"/>
    <mergeCell ref="MOW42:MOX42"/>
    <mergeCell ref="MOY42:MOZ42"/>
    <mergeCell ref="MPA42:MPB42"/>
    <mergeCell ref="MPC42:MPD42"/>
    <mergeCell ref="MOK42:MOL42"/>
    <mergeCell ref="MOM42:MON42"/>
    <mergeCell ref="MOO42:MOP42"/>
    <mergeCell ref="MOQ42:MOR42"/>
    <mergeCell ref="MOS42:MOT42"/>
    <mergeCell ref="MOA42:MOB42"/>
    <mergeCell ref="MOC42:MOD42"/>
    <mergeCell ref="MOE42:MOF42"/>
    <mergeCell ref="MOG42:MOH42"/>
    <mergeCell ref="MOI42:MOJ42"/>
    <mergeCell ref="MNQ42:MNR42"/>
    <mergeCell ref="MNS42:MNT42"/>
    <mergeCell ref="MNU42:MNV42"/>
    <mergeCell ref="MNW42:MNX42"/>
    <mergeCell ref="MNY42:MNZ42"/>
    <mergeCell ref="MNG42:MNH42"/>
    <mergeCell ref="MNI42:MNJ42"/>
    <mergeCell ref="MNK42:MNL42"/>
    <mergeCell ref="MNM42:MNN42"/>
    <mergeCell ref="MNO42:MNP42"/>
    <mergeCell ref="MMW42:MMX42"/>
    <mergeCell ref="MMY42:MMZ42"/>
    <mergeCell ref="MNA42:MNB42"/>
    <mergeCell ref="MNC42:MND42"/>
    <mergeCell ref="MNE42:MNF42"/>
    <mergeCell ref="MMM42:MMN42"/>
    <mergeCell ref="MMO42:MMP42"/>
    <mergeCell ref="MMQ42:MMR42"/>
    <mergeCell ref="MMS42:MMT42"/>
    <mergeCell ref="MMU42:MMV42"/>
    <mergeCell ref="MMC42:MMD42"/>
    <mergeCell ref="MME42:MMF42"/>
    <mergeCell ref="MMG42:MMH42"/>
    <mergeCell ref="MMI42:MMJ42"/>
    <mergeCell ref="MMK42:MML42"/>
    <mergeCell ref="MLS42:MLT42"/>
    <mergeCell ref="MLU42:MLV42"/>
    <mergeCell ref="MLW42:MLX42"/>
    <mergeCell ref="MLY42:MLZ42"/>
    <mergeCell ref="MMA42:MMB42"/>
    <mergeCell ref="MLI42:MLJ42"/>
    <mergeCell ref="MLK42:MLL42"/>
    <mergeCell ref="MLM42:MLN42"/>
    <mergeCell ref="MLO42:MLP42"/>
    <mergeCell ref="MLQ42:MLR42"/>
    <mergeCell ref="MKY42:MKZ42"/>
    <mergeCell ref="MLA42:MLB42"/>
    <mergeCell ref="MLC42:MLD42"/>
    <mergeCell ref="MLE42:MLF42"/>
    <mergeCell ref="MLG42:MLH42"/>
    <mergeCell ref="MKO42:MKP42"/>
    <mergeCell ref="MKQ42:MKR42"/>
    <mergeCell ref="MKS42:MKT42"/>
    <mergeCell ref="MKU42:MKV42"/>
    <mergeCell ref="MKW42:MKX42"/>
    <mergeCell ref="MKE42:MKF42"/>
    <mergeCell ref="MKG42:MKH42"/>
    <mergeCell ref="MKI42:MKJ42"/>
    <mergeCell ref="MKK42:MKL42"/>
    <mergeCell ref="MKM42:MKN42"/>
    <mergeCell ref="MJU42:MJV42"/>
    <mergeCell ref="MJW42:MJX42"/>
    <mergeCell ref="MJY42:MJZ42"/>
    <mergeCell ref="MKA42:MKB42"/>
    <mergeCell ref="MKC42:MKD42"/>
    <mergeCell ref="MJK42:MJL42"/>
    <mergeCell ref="MJM42:MJN42"/>
    <mergeCell ref="MJO42:MJP42"/>
    <mergeCell ref="MJQ42:MJR42"/>
    <mergeCell ref="MJS42:MJT42"/>
    <mergeCell ref="MJA42:MJB42"/>
    <mergeCell ref="MJC42:MJD42"/>
    <mergeCell ref="MJE42:MJF42"/>
    <mergeCell ref="MJG42:MJH42"/>
    <mergeCell ref="MJI42:MJJ42"/>
    <mergeCell ref="MIQ42:MIR42"/>
    <mergeCell ref="MIS42:MIT42"/>
    <mergeCell ref="MIU42:MIV42"/>
    <mergeCell ref="MIW42:MIX42"/>
    <mergeCell ref="MIY42:MIZ42"/>
    <mergeCell ref="MIG42:MIH42"/>
    <mergeCell ref="MII42:MIJ42"/>
    <mergeCell ref="MIK42:MIL42"/>
    <mergeCell ref="MIM42:MIN42"/>
    <mergeCell ref="MIO42:MIP42"/>
    <mergeCell ref="MHW42:MHX42"/>
    <mergeCell ref="MHY42:MHZ42"/>
    <mergeCell ref="MIA42:MIB42"/>
    <mergeCell ref="MIC42:MID42"/>
    <mergeCell ref="MIE42:MIF42"/>
    <mergeCell ref="MHM42:MHN42"/>
    <mergeCell ref="MHO42:MHP42"/>
    <mergeCell ref="MHQ42:MHR42"/>
    <mergeCell ref="MHS42:MHT42"/>
    <mergeCell ref="MHU42:MHV42"/>
    <mergeCell ref="MHC42:MHD42"/>
    <mergeCell ref="MHE42:MHF42"/>
    <mergeCell ref="MHG42:MHH42"/>
    <mergeCell ref="MHI42:MHJ42"/>
    <mergeCell ref="MHK42:MHL42"/>
    <mergeCell ref="MGS42:MGT42"/>
    <mergeCell ref="MGU42:MGV42"/>
    <mergeCell ref="MGW42:MGX42"/>
    <mergeCell ref="MGY42:MGZ42"/>
    <mergeCell ref="MHA42:MHB42"/>
    <mergeCell ref="MGI42:MGJ42"/>
    <mergeCell ref="MGK42:MGL42"/>
    <mergeCell ref="MGM42:MGN42"/>
    <mergeCell ref="MGO42:MGP42"/>
    <mergeCell ref="MGQ42:MGR42"/>
    <mergeCell ref="MFY42:MFZ42"/>
    <mergeCell ref="MGA42:MGB42"/>
    <mergeCell ref="MGC42:MGD42"/>
    <mergeCell ref="MGE42:MGF42"/>
    <mergeCell ref="MGG42:MGH42"/>
    <mergeCell ref="MFO42:MFP42"/>
    <mergeCell ref="MFQ42:MFR42"/>
    <mergeCell ref="MFS42:MFT42"/>
    <mergeCell ref="MFU42:MFV42"/>
    <mergeCell ref="MFW42:MFX42"/>
    <mergeCell ref="MFE42:MFF42"/>
    <mergeCell ref="MFG42:MFH42"/>
    <mergeCell ref="MFI42:MFJ42"/>
    <mergeCell ref="MFK42:MFL42"/>
    <mergeCell ref="MFM42:MFN42"/>
    <mergeCell ref="MEU42:MEV42"/>
    <mergeCell ref="MEW42:MEX42"/>
    <mergeCell ref="MEY42:MEZ42"/>
    <mergeCell ref="MFA42:MFB42"/>
    <mergeCell ref="MFC42:MFD42"/>
    <mergeCell ref="MEK42:MEL42"/>
    <mergeCell ref="MEM42:MEN42"/>
    <mergeCell ref="MEO42:MEP42"/>
    <mergeCell ref="MEQ42:MER42"/>
    <mergeCell ref="MES42:MET42"/>
    <mergeCell ref="MEA42:MEB42"/>
    <mergeCell ref="MEC42:MED42"/>
    <mergeCell ref="MEE42:MEF42"/>
    <mergeCell ref="MEG42:MEH42"/>
    <mergeCell ref="MEI42:MEJ42"/>
    <mergeCell ref="MDQ42:MDR42"/>
    <mergeCell ref="MDS42:MDT42"/>
    <mergeCell ref="MDU42:MDV42"/>
    <mergeCell ref="MDW42:MDX42"/>
    <mergeCell ref="MDY42:MDZ42"/>
    <mergeCell ref="MDG42:MDH42"/>
    <mergeCell ref="MDI42:MDJ42"/>
    <mergeCell ref="MDK42:MDL42"/>
    <mergeCell ref="MDM42:MDN42"/>
    <mergeCell ref="MDO42:MDP42"/>
    <mergeCell ref="MCW42:MCX42"/>
    <mergeCell ref="MCY42:MCZ42"/>
    <mergeCell ref="MDA42:MDB42"/>
    <mergeCell ref="MDC42:MDD42"/>
    <mergeCell ref="MDE42:MDF42"/>
    <mergeCell ref="MCM42:MCN42"/>
    <mergeCell ref="MCO42:MCP42"/>
    <mergeCell ref="MCQ42:MCR42"/>
    <mergeCell ref="MCS42:MCT42"/>
    <mergeCell ref="MCU42:MCV42"/>
    <mergeCell ref="MCC42:MCD42"/>
    <mergeCell ref="MCE42:MCF42"/>
    <mergeCell ref="MCG42:MCH42"/>
    <mergeCell ref="MCI42:MCJ42"/>
    <mergeCell ref="MCK42:MCL42"/>
    <mergeCell ref="MBS42:MBT42"/>
    <mergeCell ref="MBU42:MBV42"/>
    <mergeCell ref="MBW42:MBX42"/>
    <mergeCell ref="MBY42:MBZ42"/>
    <mergeCell ref="MCA42:MCB42"/>
    <mergeCell ref="MBI42:MBJ42"/>
    <mergeCell ref="MBK42:MBL42"/>
    <mergeCell ref="MBM42:MBN42"/>
    <mergeCell ref="MBO42:MBP42"/>
    <mergeCell ref="MBQ42:MBR42"/>
    <mergeCell ref="MAY42:MAZ42"/>
    <mergeCell ref="MBA42:MBB42"/>
    <mergeCell ref="MBC42:MBD42"/>
    <mergeCell ref="MBE42:MBF42"/>
    <mergeCell ref="MBG42:MBH42"/>
    <mergeCell ref="MAO42:MAP42"/>
    <mergeCell ref="MAQ42:MAR42"/>
    <mergeCell ref="MAS42:MAT42"/>
    <mergeCell ref="MAU42:MAV42"/>
    <mergeCell ref="MAW42:MAX42"/>
    <mergeCell ref="MAE42:MAF42"/>
    <mergeCell ref="MAG42:MAH42"/>
    <mergeCell ref="MAI42:MAJ42"/>
    <mergeCell ref="MAK42:MAL42"/>
    <mergeCell ref="MAM42:MAN42"/>
    <mergeCell ref="LZU42:LZV42"/>
    <mergeCell ref="LZW42:LZX42"/>
    <mergeCell ref="LZY42:LZZ42"/>
    <mergeCell ref="MAA42:MAB42"/>
    <mergeCell ref="MAC42:MAD42"/>
    <mergeCell ref="LZK42:LZL42"/>
    <mergeCell ref="LZM42:LZN42"/>
    <mergeCell ref="LZO42:LZP42"/>
    <mergeCell ref="LZQ42:LZR42"/>
    <mergeCell ref="LZS42:LZT42"/>
    <mergeCell ref="LZA42:LZB42"/>
    <mergeCell ref="LZC42:LZD42"/>
    <mergeCell ref="LZE42:LZF42"/>
    <mergeCell ref="LZG42:LZH42"/>
    <mergeCell ref="LZI42:LZJ42"/>
    <mergeCell ref="LYQ42:LYR42"/>
    <mergeCell ref="LYS42:LYT42"/>
    <mergeCell ref="LYU42:LYV42"/>
    <mergeCell ref="LYW42:LYX42"/>
    <mergeCell ref="LYY42:LYZ42"/>
    <mergeCell ref="LYG42:LYH42"/>
    <mergeCell ref="LYI42:LYJ42"/>
    <mergeCell ref="LYK42:LYL42"/>
    <mergeCell ref="LYM42:LYN42"/>
    <mergeCell ref="LYO42:LYP42"/>
    <mergeCell ref="LXW42:LXX42"/>
    <mergeCell ref="LXY42:LXZ42"/>
    <mergeCell ref="LYA42:LYB42"/>
    <mergeCell ref="LYC42:LYD42"/>
    <mergeCell ref="LYE42:LYF42"/>
    <mergeCell ref="LXM42:LXN42"/>
    <mergeCell ref="LXO42:LXP42"/>
    <mergeCell ref="LXQ42:LXR42"/>
    <mergeCell ref="LXS42:LXT42"/>
    <mergeCell ref="LXU42:LXV42"/>
    <mergeCell ref="LXC42:LXD42"/>
    <mergeCell ref="LXE42:LXF42"/>
    <mergeCell ref="LXG42:LXH42"/>
    <mergeCell ref="LXI42:LXJ42"/>
    <mergeCell ref="LXK42:LXL42"/>
    <mergeCell ref="LWS42:LWT42"/>
    <mergeCell ref="LWU42:LWV42"/>
    <mergeCell ref="LWW42:LWX42"/>
    <mergeCell ref="LWY42:LWZ42"/>
    <mergeCell ref="LXA42:LXB42"/>
    <mergeCell ref="LWI42:LWJ42"/>
    <mergeCell ref="LWK42:LWL42"/>
    <mergeCell ref="LWM42:LWN42"/>
    <mergeCell ref="LWO42:LWP42"/>
    <mergeCell ref="LWQ42:LWR42"/>
    <mergeCell ref="LVY42:LVZ42"/>
    <mergeCell ref="LWA42:LWB42"/>
    <mergeCell ref="LWC42:LWD42"/>
    <mergeCell ref="LWE42:LWF42"/>
    <mergeCell ref="LWG42:LWH42"/>
    <mergeCell ref="LVO42:LVP42"/>
    <mergeCell ref="LVQ42:LVR42"/>
    <mergeCell ref="LVS42:LVT42"/>
    <mergeCell ref="LVU42:LVV42"/>
    <mergeCell ref="LVW42:LVX42"/>
    <mergeCell ref="LVE42:LVF42"/>
    <mergeCell ref="LVG42:LVH42"/>
    <mergeCell ref="LVI42:LVJ42"/>
    <mergeCell ref="LVK42:LVL42"/>
    <mergeCell ref="LVM42:LVN42"/>
    <mergeCell ref="LUU42:LUV42"/>
    <mergeCell ref="LUW42:LUX42"/>
    <mergeCell ref="LUY42:LUZ42"/>
    <mergeCell ref="LVA42:LVB42"/>
    <mergeCell ref="LVC42:LVD42"/>
    <mergeCell ref="LUK42:LUL42"/>
    <mergeCell ref="LUM42:LUN42"/>
    <mergeCell ref="LUO42:LUP42"/>
    <mergeCell ref="LUQ42:LUR42"/>
    <mergeCell ref="LUS42:LUT42"/>
    <mergeCell ref="LUA42:LUB42"/>
    <mergeCell ref="LUC42:LUD42"/>
    <mergeCell ref="LUE42:LUF42"/>
    <mergeCell ref="LUG42:LUH42"/>
    <mergeCell ref="LUI42:LUJ42"/>
    <mergeCell ref="LTQ42:LTR42"/>
    <mergeCell ref="LTS42:LTT42"/>
    <mergeCell ref="LTU42:LTV42"/>
    <mergeCell ref="LTW42:LTX42"/>
    <mergeCell ref="LTY42:LTZ42"/>
    <mergeCell ref="LTG42:LTH42"/>
    <mergeCell ref="LTI42:LTJ42"/>
    <mergeCell ref="LTK42:LTL42"/>
    <mergeCell ref="LTM42:LTN42"/>
    <mergeCell ref="LTO42:LTP42"/>
    <mergeCell ref="LSW42:LSX42"/>
    <mergeCell ref="LSY42:LSZ42"/>
    <mergeCell ref="LTA42:LTB42"/>
    <mergeCell ref="LTC42:LTD42"/>
    <mergeCell ref="LTE42:LTF42"/>
    <mergeCell ref="LSM42:LSN42"/>
    <mergeCell ref="LSO42:LSP42"/>
    <mergeCell ref="LSQ42:LSR42"/>
    <mergeCell ref="LSS42:LST42"/>
    <mergeCell ref="LSU42:LSV42"/>
    <mergeCell ref="LSC42:LSD42"/>
    <mergeCell ref="LSE42:LSF42"/>
    <mergeCell ref="LSG42:LSH42"/>
    <mergeCell ref="LSI42:LSJ42"/>
    <mergeCell ref="LSK42:LSL42"/>
    <mergeCell ref="LRS42:LRT42"/>
    <mergeCell ref="LRU42:LRV42"/>
    <mergeCell ref="LRW42:LRX42"/>
    <mergeCell ref="LRY42:LRZ42"/>
    <mergeCell ref="LSA42:LSB42"/>
    <mergeCell ref="LRI42:LRJ42"/>
    <mergeCell ref="LRK42:LRL42"/>
    <mergeCell ref="LRM42:LRN42"/>
    <mergeCell ref="LRO42:LRP42"/>
    <mergeCell ref="LRQ42:LRR42"/>
    <mergeCell ref="LQY42:LQZ42"/>
    <mergeCell ref="LRA42:LRB42"/>
    <mergeCell ref="LRC42:LRD42"/>
    <mergeCell ref="LRE42:LRF42"/>
    <mergeCell ref="LRG42:LRH42"/>
    <mergeCell ref="LQO42:LQP42"/>
    <mergeCell ref="LQQ42:LQR42"/>
    <mergeCell ref="LQS42:LQT42"/>
    <mergeCell ref="LQU42:LQV42"/>
    <mergeCell ref="LQW42:LQX42"/>
    <mergeCell ref="LQE42:LQF42"/>
    <mergeCell ref="LQG42:LQH42"/>
    <mergeCell ref="LQI42:LQJ42"/>
    <mergeCell ref="LQK42:LQL42"/>
    <mergeCell ref="LQM42:LQN42"/>
    <mergeCell ref="LPU42:LPV42"/>
    <mergeCell ref="LPW42:LPX42"/>
    <mergeCell ref="LPY42:LPZ42"/>
    <mergeCell ref="LQA42:LQB42"/>
    <mergeCell ref="LQC42:LQD42"/>
    <mergeCell ref="LPK42:LPL42"/>
    <mergeCell ref="LPM42:LPN42"/>
    <mergeCell ref="LPO42:LPP42"/>
    <mergeCell ref="LPQ42:LPR42"/>
    <mergeCell ref="LPS42:LPT42"/>
    <mergeCell ref="LPA42:LPB42"/>
    <mergeCell ref="LPC42:LPD42"/>
    <mergeCell ref="LPE42:LPF42"/>
    <mergeCell ref="LPG42:LPH42"/>
    <mergeCell ref="LPI42:LPJ42"/>
    <mergeCell ref="LOQ42:LOR42"/>
    <mergeCell ref="LOS42:LOT42"/>
    <mergeCell ref="LOU42:LOV42"/>
    <mergeCell ref="LOW42:LOX42"/>
    <mergeCell ref="LOY42:LOZ42"/>
    <mergeCell ref="LOG42:LOH42"/>
    <mergeCell ref="LOI42:LOJ42"/>
    <mergeCell ref="LOK42:LOL42"/>
    <mergeCell ref="LOM42:LON42"/>
    <mergeCell ref="LOO42:LOP42"/>
    <mergeCell ref="LNW42:LNX42"/>
    <mergeCell ref="LNY42:LNZ42"/>
    <mergeCell ref="LOA42:LOB42"/>
    <mergeCell ref="LOC42:LOD42"/>
    <mergeCell ref="LOE42:LOF42"/>
    <mergeCell ref="LNM42:LNN42"/>
    <mergeCell ref="LNO42:LNP42"/>
    <mergeCell ref="LNQ42:LNR42"/>
    <mergeCell ref="LNS42:LNT42"/>
    <mergeCell ref="LNU42:LNV42"/>
    <mergeCell ref="LNC42:LND42"/>
    <mergeCell ref="LNE42:LNF42"/>
    <mergeCell ref="LNG42:LNH42"/>
    <mergeCell ref="LNI42:LNJ42"/>
    <mergeCell ref="LNK42:LNL42"/>
    <mergeCell ref="LMS42:LMT42"/>
    <mergeCell ref="LMU42:LMV42"/>
    <mergeCell ref="LMW42:LMX42"/>
    <mergeCell ref="LMY42:LMZ42"/>
    <mergeCell ref="LNA42:LNB42"/>
    <mergeCell ref="LMI42:LMJ42"/>
    <mergeCell ref="LMK42:LML42"/>
    <mergeCell ref="LMM42:LMN42"/>
    <mergeCell ref="LMO42:LMP42"/>
    <mergeCell ref="LMQ42:LMR42"/>
    <mergeCell ref="LLY42:LLZ42"/>
    <mergeCell ref="LMA42:LMB42"/>
    <mergeCell ref="LMC42:LMD42"/>
    <mergeCell ref="LME42:LMF42"/>
    <mergeCell ref="LMG42:LMH42"/>
    <mergeCell ref="LLO42:LLP42"/>
    <mergeCell ref="LLQ42:LLR42"/>
    <mergeCell ref="LLS42:LLT42"/>
    <mergeCell ref="LLU42:LLV42"/>
    <mergeCell ref="LLW42:LLX42"/>
    <mergeCell ref="LLE42:LLF42"/>
    <mergeCell ref="LLG42:LLH42"/>
    <mergeCell ref="LLI42:LLJ42"/>
    <mergeCell ref="LLK42:LLL42"/>
    <mergeCell ref="LLM42:LLN42"/>
    <mergeCell ref="LKU42:LKV42"/>
    <mergeCell ref="LKW42:LKX42"/>
    <mergeCell ref="LKY42:LKZ42"/>
    <mergeCell ref="LLA42:LLB42"/>
    <mergeCell ref="LLC42:LLD42"/>
    <mergeCell ref="LKK42:LKL42"/>
    <mergeCell ref="LKM42:LKN42"/>
    <mergeCell ref="LKO42:LKP42"/>
    <mergeCell ref="LKQ42:LKR42"/>
    <mergeCell ref="LKS42:LKT42"/>
    <mergeCell ref="LKA42:LKB42"/>
    <mergeCell ref="LKC42:LKD42"/>
    <mergeCell ref="LKE42:LKF42"/>
    <mergeCell ref="LKG42:LKH42"/>
    <mergeCell ref="LKI42:LKJ42"/>
    <mergeCell ref="LJQ42:LJR42"/>
    <mergeCell ref="LJS42:LJT42"/>
    <mergeCell ref="LJU42:LJV42"/>
    <mergeCell ref="LJW42:LJX42"/>
    <mergeCell ref="LJY42:LJZ42"/>
    <mergeCell ref="LJG42:LJH42"/>
    <mergeCell ref="LJI42:LJJ42"/>
    <mergeCell ref="LJK42:LJL42"/>
    <mergeCell ref="LJM42:LJN42"/>
    <mergeCell ref="LJO42:LJP42"/>
    <mergeCell ref="LIW42:LIX42"/>
    <mergeCell ref="LIY42:LIZ42"/>
    <mergeCell ref="LJA42:LJB42"/>
    <mergeCell ref="LJC42:LJD42"/>
    <mergeCell ref="LJE42:LJF42"/>
    <mergeCell ref="LIM42:LIN42"/>
    <mergeCell ref="LIO42:LIP42"/>
    <mergeCell ref="LIQ42:LIR42"/>
    <mergeCell ref="LIS42:LIT42"/>
    <mergeCell ref="LIU42:LIV42"/>
    <mergeCell ref="LIC42:LID42"/>
    <mergeCell ref="LIE42:LIF42"/>
    <mergeCell ref="LIG42:LIH42"/>
    <mergeCell ref="LII42:LIJ42"/>
    <mergeCell ref="LIK42:LIL42"/>
    <mergeCell ref="LHS42:LHT42"/>
    <mergeCell ref="LHU42:LHV42"/>
    <mergeCell ref="LHW42:LHX42"/>
    <mergeCell ref="LHY42:LHZ42"/>
    <mergeCell ref="LIA42:LIB42"/>
    <mergeCell ref="LHI42:LHJ42"/>
    <mergeCell ref="LHK42:LHL42"/>
    <mergeCell ref="LHM42:LHN42"/>
    <mergeCell ref="LHO42:LHP42"/>
    <mergeCell ref="LHQ42:LHR42"/>
    <mergeCell ref="LGY42:LGZ42"/>
    <mergeCell ref="LHA42:LHB42"/>
    <mergeCell ref="LHC42:LHD42"/>
    <mergeCell ref="LHE42:LHF42"/>
    <mergeCell ref="LHG42:LHH42"/>
    <mergeCell ref="LGO42:LGP42"/>
    <mergeCell ref="LGQ42:LGR42"/>
    <mergeCell ref="LGS42:LGT42"/>
    <mergeCell ref="LGU42:LGV42"/>
    <mergeCell ref="LGW42:LGX42"/>
    <mergeCell ref="LGE42:LGF42"/>
    <mergeCell ref="LGG42:LGH42"/>
    <mergeCell ref="LGI42:LGJ42"/>
    <mergeCell ref="LGK42:LGL42"/>
    <mergeCell ref="LGM42:LGN42"/>
    <mergeCell ref="LFU42:LFV42"/>
    <mergeCell ref="LFW42:LFX42"/>
    <mergeCell ref="LFY42:LFZ42"/>
    <mergeCell ref="LGA42:LGB42"/>
    <mergeCell ref="LGC42:LGD42"/>
    <mergeCell ref="LFK42:LFL42"/>
    <mergeCell ref="LFM42:LFN42"/>
    <mergeCell ref="LFO42:LFP42"/>
    <mergeCell ref="LFQ42:LFR42"/>
    <mergeCell ref="LFS42:LFT42"/>
    <mergeCell ref="LFA42:LFB42"/>
    <mergeCell ref="LFC42:LFD42"/>
    <mergeCell ref="LFE42:LFF42"/>
    <mergeCell ref="LFG42:LFH42"/>
    <mergeCell ref="LFI42:LFJ42"/>
    <mergeCell ref="LEQ42:LER42"/>
    <mergeCell ref="LES42:LET42"/>
    <mergeCell ref="LEU42:LEV42"/>
    <mergeCell ref="LEW42:LEX42"/>
    <mergeCell ref="LEY42:LEZ42"/>
    <mergeCell ref="LEG42:LEH42"/>
    <mergeCell ref="LEI42:LEJ42"/>
    <mergeCell ref="LEK42:LEL42"/>
    <mergeCell ref="LEM42:LEN42"/>
    <mergeCell ref="LEO42:LEP42"/>
    <mergeCell ref="LDW42:LDX42"/>
    <mergeCell ref="LDY42:LDZ42"/>
    <mergeCell ref="LEA42:LEB42"/>
    <mergeCell ref="LEC42:LED42"/>
    <mergeCell ref="LEE42:LEF42"/>
    <mergeCell ref="LDM42:LDN42"/>
    <mergeCell ref="LDO42:LDP42"/>
    <mergeCell ref="LDQ42:LDR42"/>
    <mergeCell ref="LDS42:LDT42"/>
    <mergeCell ref="LDU42:LDV42"/>
    <mergeCell ref="LDC42:LDD42"/>
    <mergeCell ref="LDE42:LDF42"/>
    <mergeCell ref="LDG42:LDH42"/>
    <mergeCell ref="LDI42:LDJ42"/>
    <mergeCell ref="LDK42:LDL42"/>
    <mergeCell ref="LCS42:LCT42"/>
    <mergeCell ref="LCU42:LCV42"/>
    <mergeCell ref="LCW42:LCX42"/>
    <mergeCell ref="LCY42:LCZ42"/>
    <mergeCell ref="LDA42:LDB42"/>
    <mergeCell ref="LCI42:LCJ42"/>
    <mergeCell ref="LCK42:LCL42"/>
    <mergeCell ref="LCM42:LCN42"/>
    <mergeCell ref="LCO42:LCP42"/>
    <mergeCell ref="LCQ42:LCR42"/>
    <mergeCell ref="LBY42:LBZ42"/>
    <mergeCell ref="LCA42:LCB42"/>
    <mergeCell ref="LCC42:LCD42"/>
    <mergeCell ref="LCE42:LCF42"/>
    <mergeCell ref="LCG42:LCH42"/>
    <mergeCell ref="LBO42:LBP42"/>
    <mergeCell ref="LBQ42:LBR42"/>
    <mergeCell ref="LBS42:LBT42"/>
    <mergeCell ref="LBU42:LBV42"/>
    <mergeCell ref="LBW42:LBX42"/>
    <mergeCell ref="LBE42:LBF42"/>
    <mergeCell ref="LBG42:LBH42"/>
    <mergeCell ref="LBI42:LBJ42"/>
    <mergeCell ref="LBK42:LBL42"/>
    <mergeCell ref="LBM42:LBN42"/>
    <mergeCell ref="LAU42:LAV42"/>
    <mergeCell ref="LAW42:LAX42"/>
    <mergeCell ref="LAY42:LAZ42"/>
    <mergeCell ref="LBA42:LBB42"/>
    <mergeCell ref="LBC42:LBD42"/>
    <mergeCell ref="LAK42:LAL42"/>
    <mergeCell ref="LAM42:LAN42"/>
    <mergeCell ref="LAO42:LAP42"/>
    <mergeCell ref="LAQ42:LAR42"/>
    <mergeCell ref="LAS42:LAT42"/>
    <mergeCell ref="LAA42:LAB42"/>
    <mergeCell ref="LAC42:LAD42"/>
    <mergeCell ref="LAE42:LAF42"/>
    <mergeCell ref="LAG42:LAH42"/>
    <mergeCell ref="LAI42:LAJ42"/>
    <mergeCell ref="KZQ42:KZR42"/>
    <mergeCell ref="KZS42:KZT42"/>
    <mergeCell ref="KZU42:KZV42"/>
    <mergeCell ref="KZW42:KZX42"/>
    <mergeCell ref="KZY42:KZZ42"/>
    <mergeCell ref="KZG42:KZH42"/>
    <mergeCell ref="KZI42:KZJ42"/>
    <mergeCell ref="KZK42:KZL42"/>
    <mergeCell ref="KZM42:KZN42"/>
    <mergeCell ref="KZO42:KZP42"/>
    <mergeCell ref="KYW42:KYX42"/>
    <mergeCell ref="KYY42:KYZ42"/>
    <mergeCell ref="KZA42:KZB42"/>
    <mergeCell ref="KZC42:KZD42"/>
    <mergeCell ref="KZE42:KZF42"/>
    <mergeCell ref="KYM42:KYN42"/>
    <mergeCell ref="KYO42:KYP42"/>
    <mergeCell ref="KYQ42:KYR42"/>
    <mergeCell ref="KYS42:KYT42"/>
    <mergeCell ref="KYU42:KYV42"/>
    <mergeCell ref="KYC42:KYD42"/>
    <mergeCell ref="KYE42:KYF42"/>
    <mergeCell ref="KYG42:KYH42"/>
    <mergeCell ref="KYI42:KYJ42"/>
    <mergeCell ref="KYK42:KYL42"/>
    <mergeCell ref="KXS42:KXT42"/>
    <mergeCell ref="KXU42:KXV42"/>
    <mergeCell ref="KXW42:KXX42"/>
    <mergeCell ref="KXY42:KXZ42"/>
    <mergeCell ref="KYA42:KYB42"/>
    <mergeCell ref="KXI42:KXJ42"/>
    <mergeCell ref="KXK42:KXL42"/>
    <mergeCell ref="KXM42:KXN42"/>
    <mergeCell ref="KXO42:KXP42"/>
    <mergeCell ref="KXQ42:KXR42"/>
    <mergeCell ref="KWY42:KWZ42"/>
    <mergeCell ref="KXA42:KXB42"/>
    <mergeCell ref="KXC42:KXD42"/>
    <mergeCell ref="KXE42:KXF42"/>
    <mergeCell ref="KXG42:KXH42"/>
    <mergeCell ref="KWO42:KWP42"/>
    <mergeCell ref="KWQ42:KWR42"/>
    <mergeCell ref="KWS42:KWT42"/>
    <mergeCell ref="KWU42:KWV42"/>
    <mergeCell ref="KWW42:KWX42"/>
    <mergeCell ref="KWE42:KWF42"/>
    <mergeCell ref="KWG42:KWH42"/>
    <mergeCell ref="KWI42:KWJ42"/>
    <mergeCell ref="KWK42:KWL42"/>
    <mergeCell ref="KWM42:KWN42"/>
    <mergeCell ref="KVU42:KVV42"/>
    <mergeCell ref="KVW42:KVX42"/>
    <mergeCell ref="KVY42:KVZ42"/>
    <mergeCell ref="KWA42:KWB42"/>
    <mergeCell ref="KWC42:KWD42"/>
    <mergeCell ref="KVK42:KVL42"/>
    <mergeCell ref="KVM42:KVN42"/>
    <mergeCell ref="KVO42:KVP42"/>
    <mergeCell ref="KVQ42:KVR42"/>
    <mergeCell ref="KVS42:KVT42"/>
    <mergeCell ref="KVA42:KVB42"/>
    <mergeCell ref="KVC42:KVD42"/>
    <mergeCell ref="KVE42:KVF42"/>
    <mergeCell ref="KVG42:KVH42"/>
    <mergeCell ref="KVI42:KVJ42"/>
    <mergeCell ref="KUQ42:KUR42"/>
    <mergeCell ref="KUS42:KUT42"/>
    <mergeCell ref="KUU42:KUV42"/>
    <mergeCell ref="KUW42:KUX42"/>
    <mergeCell ref="KUY42:KUZ42"/>
    <mergeCell ref="KUG42:KUH42"/>
    <mergeCell ref="KUI42:KUJ42"/>
    <mergeCell ref="KUK42:KUL42"/>
    <mergeCell ref="KUM42:KUN42"/>
    <mergeCell ref="KUO42:KUP42"/>
    <mergeCell ref="KTW42:KTX42"/>
    <mergeCell ref="KTY42:KTZ42"/>
    <mergeCell ref="KUA42:KUB42"/>
    <mergeCell ref="KUC42:KUD42"/>
    <mergeCell ref="KUE42:KUF42"/>
    <mergeCell ref="KTM42:KTN42"/>
    <mergeCell ref="KTO42:KTP42"/>
    <mergeCell ref="KTQ42:KTR42"/>
    <mergeCell ref="KTS42:KTT42"/>
    <mergeCell ref="KTU42:KTV42"/>
    <mergeCell ref="KTC42:KTD42"/>
    <mergeCell ref="KTE42:KTF42"/>
    <mergeCell ref="KTG42:KTH42"/>
    <mergeCell ref="KTI42:KTJ42"/>
    <mergeCell ref="KTK42:KTL42"/>
    <mergeCell ref="KSS42:KST42"/>
    <mergeCell ref="KSU42:KSV42"/>
    <mergeCell ref="KSW42:KSX42"/>
    <mergeCell ref="KSY42:KSZ42"/>
    <mergeCell ref="KTA42:KTB42"/>
    <mergeCell ref="KSI42:KSJ42"/>
    <mergeCell ref="KSK42:KSL42"/>
    <mergeCell ref="KSM42:KSN42"/>
    <mergeCell ref="KSO42:KSP42"/>
    <mergeCell ref="KSQ42:KSR42"/>
    <mergeCell ref="KRY42:KRZ42"/>
    <mergeCell ref="KSA42:KSB42"/>
    <mergeCell ref="KSC42:KSD42"/>
    <mergeCell ref="KSE42:KSF42"/>
    <mergeCell ref="KSG42:KSH42"/>
    <mergeCell ref="KRO42:KRP42"/>
    <mergeCell ref="KRQ42:KRR42"/>
    <mergeCell ref="KRS42:KRT42"/>
    <mergeCell ref="KRU42:KRV42"/>
    <mergeCell ref="KRW42:KRX42"/>
    <mergeCell ref="KRE42:KRF42"/>
    <mergeCell ref="KRG42:KRH42"/>
    <mergeCell ref="KRI42:KRJ42"/>
    <mergeCell ref="KRK42:KRL42"/>
    <mergeCell ref="KRM42:KRN42"/>
    <mergeCell ref="KQU42:KQV42"/>
    <mergeCell ref="KQW42:KQX42"/>
    <mergeCell ref="KQY42:KQZ42"/>
    <mergeCell ref="KRA42:KRB42"/>
    <mergeCell ref="KRC42:KRD42"/>
    <mergeCell ref="KQK42:KQL42"/>
    <mergeCell ref="KQM42:KQN42"/>
    <mergeCell ref="KQO42:KQP42"/>
    <mergeCell ref="KQQ42:KQR42"/>
    <mergeCell ref="KQS42:KQT42"/>
    <mergeCell ref="KQA42:KQB42"/>
    <mergeCell ref="KQC42:KQD42"/>
    <mergeCell ref="KQE42:KQF42"/>
    <mergeCell ref="KQG42:KQH42"/>
    <mergeCell ref="KQI42:KQJ42"/>
    <mergeCell ref="KPQ42:KPR42"/>
    <mergeCell ref="KPS42:KPT42"/>
    <mergeCell ref="KPU42:KPV42"/>
    <mergeCell ref="KPW42:KPX42"/>
    <mergeCell ref="KPY42:KPZ42"/>
    <mergeCell ref="KPG42:KPH42"/>
    <mergeCell ref="KPI42:KPJ42"/>
    <mergeCell ref="KPK42:KPL42"/>
    <mergeCell ref="KPM42:KPN42"/>
    <mergeCell ref="KPO42:KPP42"/>
    <mergeCell ref="KOW42:KOX42"/>
    <mergeCell ref="KOY42:KOZ42"/>
    <mergeCell ref="KPA42:KPB42"/>
    <mergeCell ref="KPC42:KPD42"/>
    <mergeCell ref="KPE42:KPF42"/>
    <mergeCell ref="KOM42:KON42"/>
    <mergeCell ref="KOO42:KOP42"/>
    <mergeCell ref="KOQ42:KOR42"/>
    <mergeCell ref="KOS42:KOT42"/>
    <mergeCell ref="KOU42:KOV42"/>
    <mergeCell ref="KOC42:KOD42"/>
    <mergeCell ref="KOE42:KOF42"/>
    <mergeCell ref="KOG42:KOH42"/>
    <mergeCell ref="KOI42:KOJ42"/>
    <mergeCell ref="KOK42:KOL42"/>
    <mergeCell ref="KNS42:KNT42"/>
    <mergeCell ref="KNU42:KNV42"/>
    <mergeCell ref="KNW42:KNX42"/>
    <mergeCell ref="KNY42:KNZ42"/>
    <mergeCell ref="KOA42:KOB42"/>
    <mergeCell ref="KNI42:KNJ42"/>
    <mergeCell ref="KNK42:KNL42"/>
    <mergeCell ref="KNM42:KNN42"/>
    <mergeCell ref="KNO42:KNP42"/>
    <mergeCell ref="KNQ42:KNR42"/>
    <mergeCell ref="KMY42:KMZ42"/>
    <mergeCell ref="KNA42:KNB42"/>
    <mergeCell ref="KNC42:KND42"/>
    <mergeCell ref="KNE42:KNF42"/>
    <mergeCell ref="KNG42:KNH42"/>
    <mergeCell ref="KMO42:KMP42"/>
    <mergeCell ref="KMQ42:KMR42"/>
    <mergeCell ref="KMS42:KMT42"/>
    <mergeCell ref="KMU42:KMV42"/>
    <mergeCell ref="KMW42:KMX42"/>
    <mergeCell ref="KME42:KMF42"/>
    <mergeCell ref="KMG42:KMH42"/>
    <mergeCell ref="KMI42:KMJ42"/>
    <mergeCell ref="KMK42:KML42"/>
    <mergeCell ref="KMM42:KMN42"/>
    <mergeCell ref="KLU42:KLV42"/>
    <mergeCell ref="KLW42:KLX42"/>
    <mergeCell ref="KLY42:KLZ42"/>
    <mergeCell ref="KMA42:KMB42"/>
    <mergeCell ref="KMC42:KMD42"/>
    <mergeCell ref="KLK42:KLL42"/>
    <mergeCell ref="KLM42:KLN42"/>
    <mergeCell ref="KLO42:KLP42"/>
    <mergeCell ref="KLQ42:KLR42"/>
    <mergeCell ref="KLS42:KLT42"/>
    <mergeCell ref="KLA42:KLB42"/>
    <mergeCell ref="KLC42:KLD42"/>
    <mergeCell ref="KLE42:KLF42"/>
    <mergeCell ref="KLG42:KLH42"/>
    <mergeCell ref="KLI42:KLJ42"/>
    <mergeCell ref="KKQ42:KKR42"/>
    <mergeCell ref="KKS42:KKT42"/>
    <mergeCell ref="KKU42:KKV42"/>
    <mergeCell ref="KKW42:KKX42"/>
    <mergeCell ref="KKY42:KKZ42"/>
    <mergeCell ref="KKG42:KKH42"/>
    <mergeCell ref="KKI42:KKJ42"/>
    <mergeCell ref="KKK42:KKL42"/>
    <mergeCell ref="KKM42:KKN42"/>
    <mergeCell ref="KKO42:KKP42"/>
    <mergeCell ref="KJW42:KJX42"/>
    <mergeCell ref="KJY42:KJZ42"/>
    <mergeCell ref="KKA42:KKB42"/>
    <mergeCell ref="KKC42:KKD42"/>
    <mergeCell ref="KKE42:KKF42"/>
    <mergeCell ref="KJM42:KJN42"/>
    <mergeCell ref="KJO42:KJP42"/>
    <mergeCell ref="KJQ42:KJR42"/>
    <mergeCell ref="KJS42:KJT42"/>
    <mergeCell ref="KJU42:KJV42"/>
    <mergeCell ref="KJC42:KJD42"/>
    <mergeCell ref="KJE42:KJF42"/>
    <mergeCell ref="KJG42:KJH42"/>
    <mergeCell ref="KJI42:KJJ42"/>
    <mergeCell ref="KJK42:KJL42"/>
    <mergeCell ref="KIS42:KIT42"/>
    <mergeCell ref="KIU42:KIV42"/>
    <mergeCell ref="KIW42:KIX42"/>
    <mergeCell ref="KIY42:KIZ42"/>
    <mergeCell ref="KJA42:KJB42"/>
    <mergeCell ref="KII42:KIJ42"/>
    <mergeCell ref="KIK42:KIL42"/>
    <mergeCell ref="KIM42:KIN42"/>
    <mergeCell ref="KIO42:KIP42"/>
    <mergeCell ref="KIQ42:KIR42"/>
    <mergeCell ref="KHY42:KHZ42"/>
    <mergeCell ref="KIA42:KIB42"/>
    <mergeCell ref="KIC42:KID42"/>
    <mergeCell ref="KIE42:KIF42"/>
    <mergeCell ref="KIG42:KIH42"/>
    <mergeCell ref="KHO42:KHP42"/>
    <mergeCell ref="KHQ42:KHR42"/>
    <mergeCell ref="KHS42:KHT42"/>
    <mergeCell ref="KHU42:KHV42"/>
    <mergeCell ref="KHW42:KHX42"/>
    <mergeCell ref="KHE42:KHF42"/>
    <mergeCell ref="KHG42:KHH42"/>
    <mergeCell ref="KHI42:KHJ42"/>
    <mergeCell ref="KHK42:KHL42"/>
    <mergeCell ref="KHM42:KHN42"/>
    <mergeCell ref="KGU42:KGV42"/>
    <mergeCell ref="KGW42:KGX42"/>
    <mergeCell ref="KGY42:KGZ42"/>
    <mergeCell ref="KHA42:KHB42"/>
    <mergeCell ref="KHC42:KHD42"/>
    <mergeCell ref="KGK42:KGL42"/>
    <mergeCell ref="KGM42:KGN42"/>
    <mergeCell ref="KGO42:KGP42"/>
    <mergeCell ref="KGQ42:KGR42"/>
    <mergeCell ref="KGS42:KGT42"/>
    <mergeCell ref="KGA42:KGB42"/>
    <mergeCell ref="KGC42:KGD42"/>
    <mergeCell ref="KGE42:KGF42"/>
    <mergeCell ref="KGG42:KGH42"/>
    <mergeCell ref="KGI42:KGJ42"/>
    <mergeCell ref="KFQ42:KFR42"/>
    <mergeCell ref="KFS42:KFT42"/>
    <mergeCell ref="KFU42:KFV42"/>
    <mergeCell ref="KFW42:KFX42"/>
    <mergeCell ref="KFY42:KFZ42"/>
    <mergeCell ref="KFG42:KFH42"/>
    <mergeCell ref="KFI42:KFJ42"/>
    <mergeCell ref="KFK42:KFL42"/>
    <mergeCell ref="KFM42:KFN42"/>
    <mergeCell ref="KFO42:KFP42"/>
    <mergeCell ref="KEW42:KEX42"/>
    <mergeCell ref="KEY42:KEZ42"/>
    <mergeCell ref="KFA42:KFB42"/>
    <mergeCell ref="KFC42:KFD42"/>
    <mergeCell ref="KFE42:KFF42"/>
    <mergeCell ref="KEM42:KEN42"/>
    <mergeCell ref="KEO42:KEP42"/>
    <mergeCell ref="KEQ42:KER42"/>
    <mergeCell ref="KES42:KET42"/>
    <mergeCell ref="KEU42:KEV42"/>
    <mergeCell ref="KEC42:KED42"/>
    <mergeCell ref="KEE42:KEF42"/>
    <mergeCell ref="KEG42:KEH42"/>
    <mergeCell ref="KEI42:KEJ42"/>
    <mergeCell ref="KEK42:KEL42"/>
    <mergeCell ref="KDS42:KDT42"/>
    <mergeCell ref="KDU42:KDV42"/>
    <mergeCell ref="KDW42:KDX42"/>
    <mergeCell ref="KDY42:KDZ42"/>
    <mergeCell ref="KEA42:KEB42"/>
    <mergeCell ref="KDI42:KDJ42"/>
    <mergeCell ref="KDK42:KDL42"/>
    <mergeCell ref="KDM42:KDN42"/>
    <mergeCell ref="KDO42:KDP42"/>
    <mergeCell ref="KDQ42:KDR42"/>
    <mergeCell ref="KCY42:KCZ42"/>
    <mergeCell ref="KDA42:KDB42"/>
    <mergeCell ref="KDC42:KDD42"/>
    <mergeCell ref="KDE42:KDF42"/>
    <mergeCell ref="KDG42:KDH42"/>
    <mergeCell ref="KCO42:KCP42"/>
    <mergeCell ref="KCQ42:KCR42"/>
    <mergeCell ref="KCS42:KCT42"/>
    <mergeCell ref="KCU42:KCV42"/>
    <mergeCell ref="KCW42:KCX42"/>
    <mergeCell ref="KCE42:KCF42"/>
    <mergeCell ref="KCG42:KCH42"/>
    <mergeCell ref="KCI42:KCJ42"/>
    <mergeCell ref="KCK42:KCL42"/>
    <mergeCell ref="KCM42:KCN42"/>
    <mergeCell ref="KBU42:KBV42"/>
    <mergeCell ref="KBW42:KBX42"/>
    <mergeCell ref="KBY42:KBZ42"/>
    <mergeCell ref="KCA42:KCB42"/>
    <mergeCell ref="KCC42:KCD42"/>
    <mergeCell ref="KBK42:KBL42"/>
    <mergeCell ref="KBM42:KBN42"/>
    <mergeCell ref="KBO42:KBP42"/>
    <mergeCell ref="KBQ42:KBR42"/>
    <mergeCell ref="KBS42:KBT42"/>
    <mergeCell ref="KBA42:KBB42"/>
    <mergeCell ref="KBC42:KBD42"/>
    <mergeCell ref="KBE42:KBF42"/>
    <mergeCell ref="KBG42:KBH42"/>
    <mergeCell ref="KBI42:KBJ42"/>
    <mergeCell ref="KAQ42:KAR42"/>
    <mergeCell ref="KAS42:KAT42"/>
    <mergeCell ref="KAU42:KAV42"/>
    <mergeCell ref="KAW42:KAX42"/>
    <mergeCell ref="KAY42:KAZ42"/>
    <mergeCell ref="KAG42:KAH42"/>
    <mergeCell ref="KAI42:KAJ42"/>
    <mergeCell ref="KAK42:KAL42"/>
    <mergeCell ref="KAM42:KAN42"/>
    <mergeCell ref="KAO42:KAP42"/>
    <mergeCell ref="JZW42:JZX42"/>
    <mergeCell ref="JZY42:JZZ42"/>
    <mergeCell ref="KAA42:KAB42"/>
    <mergeCell ref="KAC42:KAD42"/>
    <mergeCell ref="KAE42:KAF42"/>
    <mergeCell ref="JZM42:JZN42"/>
    <mergeCell ref="JZO42:JZP42"/>
    <mergeCell ref="JZQ42:JZR42"/>
    <mergeCell ref="JZS42:JZT42"/>
    <mergeCell ref="JZU42:JZV42"/>
    <mergeCell ref="JZC42:JZD42"/>
    <mergeCell ref="JZE42:JZF42"/>
    <mergeCell ref="JZG42:JZH42"/>
    <mergeCell ref="JZI42:JZJ42"/>
    <mergeCell ref="JZK42:JZL42"/>
    <mergeCell ref="JYS42:JYT42"/>
    <mergeCell ref="JYU42:JYV42"/>
    <mergeCell ref="JYW42:JYX42"/>
    <mergeCell ref="JYY42:JYZ42"/>
    <mergeCell ref="JZA42:JZB42"/>
    <mergeCell ref="JYI42:JYJ42"/>
    <mergeCell ref="JYK42:JYL42"/>
    <mergeCell ref="JYM42:JYN42"/>
    <mergeCell ref="JYO42:JYP42"/>
    <mergeCell ref="JYQ42:JYR42"/>
    <mergeCell ref="JXY42:JXZ42"/>
    <mergeCell ref="JYA42:JYB42"/>
    <mergeCell ref="JYC42:JYD42"/>
    <mergeCell ref="JYE42:JYF42"/>
    <mergeCell ref="JYG42:JYH42"/>
    <mergeCell ref="JXO42:JXP42"/>
    <mergeCell ref="JXQ42:JXR42"/>
    <mergeCell ref="JXS42:JXT42"/>
    <mergeCell ref="JXU42:JXV42"/>
    <mergeCell ref="JXW42:JXX42"/>
    <mergeCell ref="JXE42:JXF42"/>
    <mergeCell ref="JXG42:JXH42"/>
    <mergeCell ref="JXI42:JXJ42"/>
    <mergeCell ref="JXK42:JXL42"/>
    <mergeCell ref="JXM42:JXN42"/>
    <mergeCell ref="JWU42:JWV42"/>
    <mergeCell ref="JWW42:JWX42"/>
    <mergeCell ref="JWY42:JWZ42"/>
    <mergeCell ref="JXA42:JXB42"/>
    <mergeCell ref="JXC42:JXD42"/>
    <mergeCell ref="JWK42:JWL42"/>
    <mergeCell ref="JWM42:JWN42"/>
    <mergeCell ref="JWO42:JWP42"/>
    <mergeCell ref="JWQ42:JWR42"/>
    <mergeCell ref="JWS42:JWT42"/>
    <mergeCell ref="JWA42:JWB42"/>
    <mergeCell ref="JWC42:JWD42"/>
    <mergeCell ref="JWE42:JWF42"/>
    <mergeCell ref="JWG42:JWH42"/>
    <mergeCell ref="JWI42:JWJ42"/>
    <mergeCell ref="JVQ42:JVR42"/>
    <mergeCell ref="JVS42:JVT42"/>
    <mergeCell ref="JVU42:JVV42"/>
    <mergeCell ref="JVW42:JVX42"/>
    <mergeCell ref="JVY42:JVZ42"/>
    <mergeCell ref="JVG42:JVH42"/>
    <mergeCell ref="JVI42:JVJ42"/>
    <mergeCell ref="JVK42:JVL42"/>
    <mergeCell ref="JVM42:JVN42"/>
    <mergeCell ref="JVO42:JVP42"/>
    <mergeCell ref="JUW42:JUX42"/>
    <mergeCell ref="JUY42:JUZ42"/>
    <mergeCell ref="JVA42:JVB42"/>
    <mergeCell ref="JVC42:JVD42"/>
    <mergeCell ref="JVE42:JVF42"/>
    <mergeCell ref="JUM42:JUN42"/>
    <mergeCell ref="JUO42:JUP42"/>
    <mergeCell ref="JUQ42:JUR42"/>
    <mergeCell ref="JUS42:JUT42"/>
    <mergeCell ref="JUU42:JUV42"/>
    <mergeCell ref="JUC42:JUD42"/>
    <mergeCell ref="JUE42:JUF42"/>
    <mergeCell ref="JUG42:JUH42"/>
    <mergeCell ref="JUI42:JUJ42"/>
    <mergeCell ref="JUK42:JUL42"/>
    <mergeCell ref="JTS42:JTT42"/>
    <mergeCell ref="JTU42:JTV42"/>
    <mergeCell ref="JTW42:JTX42"/>
    <mergeCell ref="JTY42:JTZ42"/>
    <mergeCell ref="JUA42:JUB42"/>
    <mergeCell ref="JTI42:JTJ42"/>
    <mergeCell ref="JTK42:JTL42"/>
    <mergeCell ref="JTM42:JTN42"/>
    <mergeCell ref="JTO42:JTP42"/>
    <mergeCell ref="JTQ42:JTR42"/>
    <mergeCell ref="JSY42:JSZ42"/>
    <mergeCell ref="JTA42:JTB42"/>
    <mergeCell ref="JTC42:JTD42"/>
    <mergeCell ref="JTE42:JTF42"/>
    <mergeCell ref="JTG42:JTH42"/>
    <mergeCell ref="JSO42:JSP42"/>
    <mergeCell ref="JSQ42:JSR42"/>
    <mergeCell ref="JSS42:JST42"/>
    <mergeCell ref="JSU42:JSV42"/>
    <mergeCell ref="JSW42:JSX42"/>
    <mergeCell ref="JSE42:JSF42"/>
    <mergeCell ref="JSG42:JSH42"/>
    <mergeCell ref="JSI42:JSJ42"/>
    <mergeCell ref="JSK42:JSL42"/>
    <mergeCell ref="JSM42:JSN42"/>
    <mergeCell ref="JRU42:JRV42"/>
    <mergeCell ref="JRW42:JRX42"/>
    <mergeCell ref="JRY42:JRZ42"/>
    <mergeCell ref="JSA42:JSB42"/>
    <mergeCell ref="JSC42:JSD42"/>
    <mergeCell ref="JRK42:JRL42"/>
    <mergeCell ref="JRM42:JRN42"/>
    <mergeCell ref="JRO42:JRP42"/>
    <mergeCell ref="JRQ42:JRR42"/>
    <mergeCell ref="JRS42:JRT42"/>
    <mergeCell ref="JRA42:JRB42"/>
    <mergeCell ref="JRC42:JRD42"/>
    <mergeCell ref="JRE42:JRF42"/>
    <mergeCell ref="JRG42:JRH42"/>
    <mergeCell ref="JRI42:JRJ42"/>
    <mergeCell ref="JQQ42:JQR42"/>
    <mergeCell ref="JQS42:JQT42"/>
    <mergeCell ref="JQU42:JQV42"/>
    <mergeCell ref="JQW42:JQX42"/>
    <mergeCell ref="JQY42:JQZ42"/>
    <mergeCell ref="JQG42:JQH42"/>
    <mergeCell ref="JQI42:JQJ42"/>
    <mergeCell ref="JQK42:JQL42"/>
    <mergeCell ref="JQM42:JQN42"/>
    <mergeCell ref="JQO42:JQP42"/>
    <mergeCell ref="JPW42:JPX42"/>
    <mergeCell ref="JPY42:JPZ42"/>
    <mergeCell ref="JQA42:JQB42"/>
    <mergeCell ref="JQC42:JQD42"/>
    <mergeCell ref="JQE42:JQF42"/>
    <mergeCell ref="JPM42:JPN42"/>
    <mergeCell ref="JPO42:JPP42"/>
    <mergeCell ref="JPQ42:JPR42"/>
    <mergeCell ref="JPS42:JPT42"/>
    <mergeCell ref="JPU42:JPV42"/>
    <mergeCell ref="JPC42:JPD42"/>
    <mergeCell ref="JPE42:JPF42"/>
    <mergeCell ref="JPG42:JPH42"/>
    <mergeCell ref="JPI42:JPJ42"/>
    <mergeCell ref="JPK42:JPL42"/>
    <mergeCell ref="JOS42:JOT42"/>
    <mergeCell ref="JOU42:JOV42"/>
    <mergeCell ref="JOW42:JOX42"/>
    <mergeCell ref="JOY42:JOZ42"/>
    <mergeCell ref="JPA42:JPB42"/>
    <mergeCell ref="JOI42:JOJ42"/>
    <mergeCell ref="JOK42:JOL42"/>
    <mergeCell ref="JOM42:JON42"/>
    <mergeCell ref="JOO42:JOP42"/>
    <mergeCell ref="JOQ42:JOR42"/>
    <mergeCell ref="JNY42:JNZ42"/>
    <mergeCell ref="JOA42:JOB42"/>
    <mergeCell ref="JOC42:JOD42"/>
    <mergeCell ref="JOE42:JOF42"/>
    <mergeCell ref="JOG42:JOH42"/>
    <mergeCell ref="JNO42:JNP42"/>
    <mergeCell ref="JNQ42:JNR42"/>
    <mergeCell ref="JNS42:JNT42"/>
    <mergeCell ref="JNU42:JNV42"/>
    <mergeCell ref="JNW42:JNX42"/>
    <mergeCell ref="JNE42:JNF42"/>
    <mergeCell ref="JNG42:JNH42"/>
    <mergeCell ref="JNI42:JNJ42"/>
    <mergeCell ref="JNK42:JNL42"/>
    <mergeCell ref="JNM42:JNN42"/>
    <mergeCell ref="JMU42:JMV42"/>
    <mergeCell ref="JMW42:JMX42"/>
    <mergeCell ref="JMY42:JMZ42"/>
    <mergeCell ref="JNA42:JNB42"/>
    <mergeCell ref="JNC42:JND42"/>
    <mergeCell ref="JMK42:JML42"/>
    <mergeCell ref="JMM42:JMN42"/>
    <mergeCell ref="JMO42:JMP42"/>
    <mergeCell ref="JMQ42:JMR42"/>
    <mergeCell ref="JMS42:JMT42"/>
    <mergeCell ref="JMA42:JMB42"/>
    <mergeCell ref="JMC42:JMD42"/>
    <mergeCell ref="JME42:JMF42"/>
    <mergeCell ref="JMG42:JMH42"/>
    <mergeCell ref="JMI42:JMJ42"/>
    <mergeCell ref="JLQ42:JLR42"/>
    <mergeCell ref="JLS42:JLT42"/>
    <mergeCell ref="JLU42:JLV42"/>
    <mergeCell ref="JLW42:JLX42"/>
    <mergeCell ref="JLY42:JLZ42"/>
    <mergeCell ref="JLG42:JLH42"/>
    <mergeCell ref="JLI42:JLJ42"/>
    <mergeCell ref="JLK42:JLL42"/>
    <mergeCell ref="JLM42:JLN42"/>
    <mergeCell ref="JLO42:JLP42"/>
    <mergeCell ref="JKW42:JKX42"/>
    <mergeCell ref="JKY42:JKZ42"/>
    <mergeCell ref="JLA42:JLB42"/>
    <mergeCell ref="JLC42:JLD42"/>
    <mergeCell ref="JLE42:JLF42"/>
    <mergeCell ref="JKM42:JKN42"/>
    <mergeCell ref="JKO42:JKP42"/>
    <mergeCell ref="JKQ42:JKR42"/>
    <mergeCell ref="JKS42:JKT42"/>
    <mergeCell ref="JKU42:JKV42"/>
    <mergeCell ref="JKC42:JKD42"/>
    <mergeCell ref="JKE42:JKF42"/>
    <mergeCell ref="JKG42:JKH42"/>
    <mergeCell ref="JKI42:JKJ42"/>
    <mergeCell ref="JKK42:JKL42"/>
    <mergeCell ref="JJS42:JJT42"/>
    <mergeCell ref="JJU42:JJV42"/>
    <mergeCell ref="JJW42:JJX42"/>
    <mergeCell ref="JJY42:JJZ42"/>
    <mergeCell ref="JKA42:JKB42"/>
    <mergeCell ref="JJI42:JJJ42"/>
    <mergeCell ref="JJK42:JJL42"/>
    <mergeCell ref="JJM42:JJN42"/>
    <mergeCell ref="JJO42:JJP42"/>
    <mergeCell ref="JJQ42:JJR42"/>
    <mergeCell ref="JIY42:JIZ42"/>
    <mergeCell ref="JJA42:JJB42"/>
    <mergeCell ref="JJC42:JJD42"/>
    <mergeCell ref="JJE42:JJF42"/>
    <mergeCell ref="JJG42:JJH42"/>
    <mergeCell ref="JIO42:JIP42"/>
    <mergeCell ref="JIQ42:JIR42"/>
    <mergeCell ref="JIS42:JIT42"/>
    <mergeCell ref="JIU42:JIV42"/>
    <mergeCell ref="JIW42:JIX42"/>
    <mergeCell ref="JIE42:JIF42"/>
    <mergeCell ref="JIG42:JIH42"/>
    <mergeCell ref="JII42:JIJ42"/>
    <mergeCell ref="JIK42:JIL42"/>
    <mergeCell ref="JIM42:JIN42"/>
    <mergeCell ref="JHU42:JHV42"/>
    <mergeCell ref="JHW42:JHX42"/>
    <mergeCell ref="JHY42:JHZ42"/>
    <mergeCell ref="JIA42:JIB42"/>
    <mergeCell ref="JIC42:JID42"/>
    <mergeCell ref="JHK42:JHL42"/>
    <mergeCell ref="JHM42:JHN42"/>
    <mergeCell ref="JHO42:JHP42"/>
    <mergeCell ref="JHQ42:JHR42"/>
    <mergeCell ref="JHS42:JHT42"/>
    <mergeCell ref="JHA42:JHB42"/>
    <mergeCell ref="JHC42:JHD42"/>
    <mergeCell ref="JHE42:JHF42"/>
    <mergeCell ref="JHG42:JHH42"/>
    <mergeCell ref="JHI42:JHJ42"/>
    <mergeCell ref="JGQ42:JGR42"/>
    <mergeCell ref="JGS42:JGT42"/>
    <mergeCell ref="JGU42:JGV42"/>
    <mergeCell ref="JGW42:JGX42"/>
    <mergeCell ref="JGY42:JGZ42"/>
    <mergeCell ref="JGG42:JGH42"/>
    <mergeCell ref="JGI42:JGJ42"/>
    <mergeCell ref="JGK42:JGL42"/>
    <mergeCell ref="JGM42:JGN42"/>
    <mergeCell ref="JGO42:JGP42"/>
    <mergeCell ref="JFW42:JFX42"/>
    <mergeCell ref="JFY42:JFZ42"/>
    <mergeCell ref="JGA42:JGB42"/>
    <mergeCell ref="JGC42:JGD42"/>
    <mergeCell ref="JGE42:JGF42"/>
    <mergeCell ref="JFM42:JFN42"/>
    <mergeCell ref="JFO42:JFP42"/>
    <mergeCell ref="JFQ42:JFR42"/>
    <mergeCell ref="JFS42:JFT42"/>
    <mergeCell ref="JFU42:JFV42"/>
    <mergeCell ref="JFC42:JFD42"/>
    <mergeCell ref="JFE42:JFF42"/>
    <mergeCell ref="JFG42:JFH42"/>
    <mergeCell ref="JFI42:JFJ42"/>
    <mergeCell ref="JFK42:JFL42"/>
    <mergeCell ref="JES42:JET42"/>
    <mergeCell ref="JEU42:JEV42"/>
    <mergeCell ref="JEW42:JEX42"/>
    <mergeCell ref="JEY42:JEZ42"/>
    <mergeCell ref="JFA42:JFB42"/>
    <mergeCell ref="JEI42:JEJ42"/>
    <mergeCell ref="JEK42:JEL42"/>
    <mergeCell ref="JEM42:JEN42"/>
    <mergeCell ref="JEO42:JEP42"/>
    <mergeCell ref="JEQ42:JER42"/>
    <mergeCell ref="JDY42:JDZ42"/>
    <mergeCell ref="JEA42:JEB42"/>
    <mergeCell ref="JEC42:JED42"/>
    <mergeCell ref="JEE42:JEF42"/>
    <mergeCell ref="JEG42:JEH42"/>
    <mergeCell ref="JDO42:JDP42"/>
    <mergeCell ref="JDQ42:JDR42"/>
    <mergeCell ref="JDS42:JDT42"/>
    <mergeCell ref="JDU42:JDV42"/>
    <mergeCell ref="JDW42:JDX42"/>
    <mergeCell ref="JDE42:JDF42"/>
    <mergeCell ref="JDG42:JDH42"/>
    <mergeCell ref="JDI42:JDJ42"/>
    <mergeCell ref="JDK42:JDL42"/>
    <mergeCell ref="JDM42:JDN42"/>
    <mergeCell ref="JCU42:JCV42"/>
    <mergeCell ref="JCW42:JCX42"/>
    <mergeCell ref="JCY42:JCZ42"/>
    <mergeCell ref="JDA42:JDB42"/>
    <mergeCell ref="JDC42:JDD42"/>
    <mergeCell ref="JCK42:JCL42"/>
    <mergeCell ref="JCM42:JCN42"/>
    <mergeCell ref="JCO42:JCP42"/>
    <mergeCell ref="JCQ42:JCR42"/>
    <mergeCell ref="JCS42:JCT42"/>
    <mergeCell ref="JCA42:JCB42"/>
    <mergeCell ref="JCC42:JCD42"/>
    <mergeCell ref="JCE42:JCF42"/>
    <mergeCell ref="JCG42:JCH42"/>
    <mergeCell ref="JCI42:JCJ42"/>
    <mergeCell ref="JBQ42:JBR42"/>
    <mergeCell ref="JBS42:JBT42"/>
    <mergeCell ref="JBU42:JBV42"/>
    <mergeCell ref="JBW42:JBX42"/>
    <mergeCell ref="JBY42:JBZ42"/>
    <mergeCell ref="JBG42:JBH42"/>
    <mergeCell ref="JBI42:JBJ42"/>
    <mergeCell ref="JBK42:JBL42"/>
    <mergeCell ref="JBM42:JBN42"/>
    <mergeCell ref="JBO42:JBP42"/>
    <mergeCell ref="JAW42:JAX42"/>
    <mergeCell ref="JAY42:JAZ42"/>
    <mergeCell ref="JBA42:JBB42"/>
    <mergeCell ref="JBC42:JBD42"/>
    <mergeCell ref="JBE42:JBF42"/>
    <mergeCell ref="JAM42:JAN42"/>
    <mergeCell ref="JAO42:JAP42"/>
    <mergeCell ref="JAQ42:JAR42"/>
    <mergeCell ref="JAS42:JAT42"/>
    <mergeCell ref="JAU42:JAV42"/>
    <mergeCell ref="JAC42:JAD42"/>
    <mergeCell ref="JAE42:JAF42"/>
    <mergeCell ref="JAG42:JAH42"/>
    <mergeCell ref="JAI42:JAJ42"/>
    <mergeCell ref="JAK42:JAL42"/>
    <mergeCell ref="IZS42:IZT42"/>
    <mergeCell ref="IZU42:IZV42"/>
    <mergeCell ref="IZW42:IZX42"/>
    <mergeCell ref="IZY42:IZZ42"/>
    <mergeCell ref="JAA42:JAB42"/>
    <mergeCell ref="IZI42:IZJ42"/>
    <mergeCell ref="IZK42:IZL42"/>
    <mergeCell ref="IZM42:IZN42"/>
    <mergeCell ref="IZO42:IZP42"/>
    <mergeCell ref="IZQ42:IZR42"/>
    <mergeCell ref="IYY42:IYZ42"/>
    <mergeCell ref="IZA42:IZB42"/>
    <mergeCell ref="IZC42:IZD42"/>
    <mergeCell ref="IZE42:IZF42"/>
    <mergeCell ref="IZG42:IZH42"/>
    <mergeCell ref="IYO42:IYP42"/>
    <mergeCell ref="IYQ42:IYR42"/>
    <mergeCell ref="IYS42:IYT42"/>
    <mergeCell ref="IYU42:IYV42"/>
    <mergeCell ref="IYW42:IYX42"/>
    <mergeCell ref="IYE42:IYF42"/>
    <mergeCell ref="IYG42:IYH42"/>
    <mergeCell ref="IYI42:IYJ42"/>
    <mergeCell ref="IYK42:IYL42"/>
    <mergeCell ref="IYM42:IYN42"/>
    <mergeCell ref="IXU42:IXV42"/>
    <mergeCell ref="IXW42:IXX42"/>
    <mergeCell ref="IXY42:IXZ42"/>
    <mergeCell ref="IYA42:IYB42"/>
    <mergeCell ref="IYC42:IYD42"/>
    <mergeCell ref="IXK42:IXL42"/>
    <mergeCell ref="IXM42:IXN42"/>
    <mergeCell ref="IXO42:IXP42"/>
    <mergeCell ref="IXQ42:IXR42"/>
    <mergeCell ref="IXS42:IXT42"/>
    <mergeCell ref="IXA42:IXB42"/>
    <mergeCell ref="IXC42:IXD42"/>
    <mergeCell ref="IXE42:IXF42"/>
    <mergeCell ref="IXG42:IXH42"/>
    <mergeCell ref="IXI42:IXJ42"/>
    <mergeCell ref="IWQ42:IWR42"/>
    <mergeCell ref="IWS42:IWT42"/>
    <mergeCell ref="IWU42:IWV42"/>
    <mergeCell ref="IWW42:IWX42"/>
    <mergeCell ref="IWY42:IWZ42"/>
    <mergeCell ref="IWG42:IWH42"/>
    <mergeCell ref="IWI42:IWJ42"/>
    <mergeCell ref="IWK42:IWL42"/>
    <mergeCell ref="IWM42:IWN42"/>
    <mergeCell ref="IWO42:IWP42"/>
    <mergeCell ref="IVW42:IVX42"/>
    <mergeCell ref="IVY42:IVZ42"/>
    <mergeCell ref="IWA42:IWB42"/>
    <mergeCell ref="IWC42:IWD42"/>
    <mergeCell ref="IWE42:IWF42"/>
    <mergeCell ref="IVM42:IVN42"/>
    <mergeCell ref="IVO42:IVP42"/>
    <mergeCell ref="IVQ42:IVR42"/>
    <mergeCell ref="IVS42:IVT42"/>
    <mergeCell ref="IVU42:IVV42"/>
    <mergeCell ref="IVC42:IVD42"/>
    <mergeCell ref="IVE42:IVF42"/>
    <mergeCell ref="IVG42:IVH42"/>
    <mergeCell ref="IVI42:IVJ42"/>
    <mergeCell ref="IVK42:IVL42"/>
    <mergeCell ref="IUS42:IUT42"/>
    <mergeCell ref="IUU42:IUV42"/>
    <mergeCell ref="IUW42:IUX42"/>
    <mergeCell ref="IUY42:IUZ42"/>
    <mergeCell ref="IVA42:IVB42"/>
    <mergeCell ref="IUI42:IUJ42"/>
    <mergeCell ref="IUK42:IUL42"/>
    <mergeCell ref="IUM42:IUN42"/>
    <mergeCell ref="IUO42:IUP42"/>
    <mergeCell ref="IUQ42:IUR42"/>
    <mergeCell ref="ITY42:ITZ42"/>
    <mergeCell ref="IUA42:IUB42"/>
    <mergeCell ref="IUC42:IUD42"/>
    <mergeCell ref="IUE42:IUF42"/>
    <mergeCell ref="IUG42:IUH42"/>
    <mergeCell ref="ITO42:ITP42"/>
    <mergeCell ref="ITQ42:ITR42"/>
    <mergeCell ref="ITS42:ITT42"/>
    <mergeCell ref="ITU42:ITV42"/>
    <mergeCell ref="ITW42:ITX42"/>
    <mergeCell ref="ITE42:ITF42"/>
    <mergeCell ref="ITG42:ITH42"/>
    <mergeCell ref="ITI42:ITJ42"/>
    <mergeCell ref="ITK42:ITL42"/>
    <mergeCell ref="ITM42:ITN42"/>
    <mergeCell ref="ISU42:ISV42"/>
    <mergeCell ref="ISW42:ISX42"/>
    <mergeCell ref="ISY42:ISZ42"/>
    <mergeCell ref="ITA42:ITB42"/>
    <mergeCell ref="ITC42:ITD42"/>
    <mergeCell ref="ISK42:ISL42"/>
    <mergeCell ref="ISM42:ISN42"/>
    <mergeCell ref="ISO42:ISP42"/>
    <mergeCell ref="ISQ42:ISR42"/>
    <mergeCell ref="ISS42:IST42"/>
    <mergeCell ref="ISA42:ISB42"/>
    <mergeCell ref="ISC42:ISD42"/>
    <mergeCell ref="ISE42:ISF42"/>
    <mergeCell ref="ISG42:ISH42"/>
    <mergeCell ref="ISI42:ISJ42"/>
    <mergeCell ref="IRQ42:IRR42"/>
    <mergeCell ref="IRS42:IRT42"/>
    <mergeCell ref="IRU42:IRV42"/>
    <mergeCell ref="IRW42:IRX42"/>
    <mergeCell ref="IRY42:IRZ42"/>
    <mergeCell ref="IRG42:IRH42"/>
    <mergeCell ref="IRI42:IRJ42"/>
    <mergeCell ref="IRK42:IRL42"/>
    <mergeCell ref="IRM42:IRN42"/>
    <mergeCell ref="IRO42:IRP42"/>
    <mergeCell ref="IQW42:IQX42"/>
    <mergeCell ref="IQY42:IQZ42"/>
    <mergeCell ref="IRA42:IRB42"/>
    <mergeCell ref="IRC42:IRD42"/>
    <mergeCell ref="IRE42:IRF42"/>
    <mergeCell ref="IQM42:IQN42"/>
    <mergeCell ref="IQO42:IQP42"/>
    <mergeCell ref="IQQ42:IQR42"/>
    <mergeCell ref="IQS42:IQT42"/>
    <mergeCell ref="IQU42:IQV42"/>
    <mergeCell ref="IQC42:IQD42"/>
    <mergeCell ref="IQE42:IQF42"/>
    <mergeCell ref="IQG42:IQH42"/>
    <mergeCell ref="IQI42:IQJ42"/>
    <mergeCell ref="IQK42:IQL42"/>
    <mergeCell ref="IPS42:IPT42"/>
    <mergeCell ref="IPU42:IPV42"/>
    <mergeCell ref="IPW42:IPX42"/>
    <mergeCell ref="IPY42:IPZ42"/>
    <mergeCell ref="IQA42:IQB42"/>
    <mergeCell ref="IPI42:IPJ42"/>
    <mergeCell ref="IPK42:IPL42"/>
    <mergeCell ref="IPM42:IPN42"/>
    <mergeCell ref="IPO42:IPP42"/>
    <mergeCell ref="IPQ42:IPR42"/>
    <mergeCell ref="IOY42:IOZ42"/>
    <mergeCell ref="IPA42:IPB42"/>
    <mergeCell ref="IPC42:IPD42"/>
    <mergeCell ref="IPE42:IPF42"/>
    <mergeCell ref="IPG42:IPH42"/>
    <mergeCell ref="IOO42:IOP42"/>
    <mergeCell ref="IOQ42:IOR42"/>
    <mergeCell ref="IOS42:IOT42"/>
    <mergeCell ref="IOU42:IOV42"/>
    <mergeCell ref="IOW42:IOX42"/>
    <mergeCell ref="IOE42:IOF42"/>
    <mergeCell ref="IOG42:IOH42"/>
    <mergeCell ref="IOI42:IOJ42"/>
    <mergeCell ref="IOK42:IOL42"/>
    <mergeCell ref="IOM42:ION42"/>
    <mergeCell ref="INU42:INV42"/>
    <mergeCell ref="INW42:INX42"/>
    <mergeCell ref="INY42:INZ42"/>
    <mergeCell ref="IOA42:IOB42"/>
    <mergeCell ref="IOC42:IOD42"/>
    <mergeCell ref="INK42:INL42"/>
    <mergeCell ref="INM42:INN42"/>
    <mergeCell ref="INO42:INP42"/>
    <mergeCell ref="INQ42:INR42"/>
    <mergeCell ref="INS42:INT42"/>
    <mergeCell ref="INA42:INB42"/>
    <mergeCell ref="INC42:IND42"/>
    <mergeCell ref="INE42:INF42"/>
    <mergeCell ref="ING42:INH42"/>
    <mergeCell ref="INI42:INJ42"/>
    <mergeCell ref="IMQ42:IMR42"/>
    <mergeCell ref="IMS42:IMT42"/>
    <mergeCell ref="IMU42:IMV42"/>
    <mergeCell ref="IMW42:IMX42"/>
    <mergeCell ref="IMY42:IMZ42"/>
    <mergeCell ref="IMG42:IMH42"/>
    <mergeCell ref="IMI42:IMJ42"/>
    <mergeCell ref="IMK42:IML42"/>
    <mergeCell ref="IMM42:IMN42"/>
    <mergeCell ref="IMO42:IMP42"/>
    <mergeCell ref="ILW42:ILX42"/>
    <mergeCell ref="ILY42:ILZ42"/>
    <mergeCell ref="IMA42:IMB42"/>
    <mergeCell ref="IMC42:IMD42"/>
    <mergeCell ref="IME42:IMF42"/>
    <mergeCell ref="ILM42:ILN42"/>
    <mergeCell ref="ILO42:ILP42"/>
    <mergeCell ref="ILQ42:ILR42"/>
    <mergeCell ref="ILS42:ILT42"/>
    <mergeCell ref="ILU42:ILV42"/>
    <mergeCell ref="ILC42:ILD42"/>
    <mergeCell ref="ILE42:ILF42"/>
    <mergeCell ref="ILG42:ILH42"/>
    <mergeCell ref="ILI42:ILJ42"/>
    <mergeCell ref="ILK42:ILL42"/>
    <mergeCell ref="IKS42:IKT42"/>
    <mergeCell ref="IKU42:IKV42"/>
    <mergeCell ref="IKW42:IKX42"/>
    <mergeCell ref="IKY42:IKZ42"/>
    <mergeCell ref="ILA42:ILB42"/>
    <mergeCell ref="IKI42:IKJ42"/>
    <mergeCell ref="IKK42:IKL42"/>
    <mergeCell ref="IKM42:IKN42"/>
    <mergeCell ref="IKO42:IKP42"/>
    <mergeCell ref="IKQ42:IKR42"/>
    <mergeCell ref="IJY42:IJZ42"/>
    <mergeCell ref="IKA42:IKB42"/>
    <mergeCell ref="IKC42:IKD42"/>
    <mergeCell ref="IKE42:IKF42"/>
    <mergeCell ref="IKG42:IKH42"/>
    <mergeCell ref="IJO42:IJP42"/>
    <mergeCell ref="IJQ42:IJR42"/>
    <mergeCell ref="IJS42:IJT42"/>
    <mergeCell ref="IJU42:IJV42"/>
    <mergeCell ref="IJW42:IJX42"/>
    <mergeCell ref="IJE42:IJF42"/>
    <mergeCell ref="IJG42:IJH42"/>
    <mergeCell ref="IJI42:IJJ42"/>
    <mergeCell ref="IJK42:IJL42"/>
    <mergeCell ref="IJM42:IJN42"/>
    <mergeCell ref="IIU42:IIV42"/>
    <mergeCell ref="IIW42:IIX42"/>
    <mergeCell ref="IIY42:IIZ42"/>
    <mergeCell ref="IJA42:IJB42"/>
    <mergeCell ref="IJC42:IJD42"/>
    <mergeCell ref="IIK42:IIL42"/>
    <mergeCell ref="IIM42:IIN42"/>
    <mergeCell ref="IIO42:IIP42"/>
    <mergeCell ref="IIQ42:IIR42"/>
    <mergeCell ref="IIS42:IIT42"/>
    <mergeCell ref="IIA42:IIB42"/>
    <mergeCell ref="IIC42:IID42"/>
    <mergeCell ref="IIE42:IIF42"/>
    <mergeCell ref="IIG42:IIH42"/>
    <mergeCell ref="III42:IIJ42"/>
    <mergeCell ref="IHQ42:IHR42"/>
    <mergeCell ref="IHS42:IHT42"/>
    <mergeCell ref="IHU42:IHV42"/>
    <mergeCell ref="IHW42:IHX42"/>
    <mergeCell ref="IHY42:IHZ42"/>
    <mergeCell ref="IHG42:IHH42"/>
    <mergeCell ref="IHI42:IHJ42"/>
    <mergeCell ref="IHK42:IHL42"/>
    <mergeCell ref="IHM42:IHN42"/>
    <mergeCell ref="IHO42:IHP42"/>
    <mergeCell ref="IGW42:IGX42"/>
    <mergeCell ref="IGY42:IGZ42"/>
    <mergeCell ref="IHA42:IHB42"/>
    <mergeCell ref="IHC42:IHD42"/>
    <mergeCell ref="IHE42:IHF42"/>
    <mergeCell ref="IGM42:IGN42"/>
    <mergeCell ref="IGO42:IGP42"/>
    <mergeCell ref="IGQ42:IGR42"/>
    <mergeCell ref="IGS42:IGT42"/>
    <mergeCell ref="IGU42:IGV42"/>
    <mergeCell ref="IGC42:IGD42"/>
    <mergeCell ref="IGE42:IGF42"/>
    <mergeCell ref="IGG42:IGH42"/>
    <mergeCell ref="IGI42:IGJ42"/>
    <mergeCell ref="IGK42:IGL42"/>
    <mergeCell ref="IFS42:IFT42"/>
    <mergeCell ref="IFU42:IFV42"/>
    <mergeCell ref="IFW42:IFX42"/>
    <mergeCell ref="IFY42:IFZ42"/>
    <mergeCell ref="IGA42:IGB42"/>
    <mergeCell ref="IFI42:IFJ42"/>
    <mergeCell ref="IFK42:IFL42"/>
    <mergeCell ref="IFM42:IFN42"/>
    <mergeCell ref="IFO42:IFP42"/>
    <mergeCell ref="IFQ42:IFR42"/>
    <mergeCell ref="IEY42:IEZ42"/>
    <mergeCell ref="IFA42:IFB42"/>
    <mergeCell ref="IFC42:IFD42"/>
    <mergeCell ref="IFE42:IFF42"/>
    <mergeCell ref="IFG42:IFH42"/>
    <mergeCell ref="IEO42:IEP42"/>
    <mergeCell ref="IEQ42:IER42"/>
    <mergeCell ref="IES42:IET42"/>
    <mergeCell ref="IEU42:IEV42"/>
    <mergeCell ref="IEW42:IEX42"/>
    <mergeCell ref="IEE42:IEF42"/>
    <mergeCell ref="IEG42:IEH42"/>
    <mergeCell ref="IEI42:IEJ42"/>
    <mergeCell ref="IEK42:IEL42"/>
    <mergeCell ref="IEM42:IEN42"/>
    <mergeCell ref="IDU42:IDV42"/>
    <mergeCell ref="IDW42:IDX42"/>
    <mergeCell ref="IDY42:IDZ42"/>
    <mergeCell ref="IEA42:IEB42"/>
    <mergeCell ref="IEC42:IED42"/>
    <mergeCell ref="IDK42:IDL42"/>
    <mergeCell ref="IDM42:IDN42"/>
    <mergeCell ref="IDO42:IDP42"/>
    <mergeCell ref="IDQ42:IDR42"/>
    <mergeCell ref="IDS42:IDT42"/>
    <mergeCell ref="IDA42:IDB42"/>
    <mergeCell ref="IDC42:IDD42"/>
    <mergeCell ref="IDE42:IDF42"/>
    <mergeCell ref="IDG42:IDH42"/>
    <mergeCell ref="IDI42:IDJ42"/>
    <mergeCell ref="ICQ42:ICR42"/>
    <mergeCell ref="ICS42:ICT42"/>
    <mergeCell ref="ICU42:ICV42"/>
    <mergeCell ref="ICW42:ICX42"/>
    <mergeCell ref="ICY42:ICZ42"/>
    <mergeCell ref="ICG42:ICH42"/>
    <mergeCell ref="ICI42:ICJ42"/>
    <mergeCell ref="ICK42:ICL42"/>
    <mergeCell ref="ICM42:ICN42"/>
    <mergeCell ref="ICO42:ICP42"/>
    <mergeCell ref="IBW42:IBX42"/>
    <mergeCell ref="IBY42:IBZ42"/>
    <mergeCell ref="ICA42:ICB42"/>
    <mergeCell ref="ICC42:ICD42"/>
    <mergeCell ref="ICE42:ICF42"/>
    <mergeCell ref="IBM42:IBN42"/>
    <mergeCell ref="IBO42:IBP42"/>
    <mergeCell ref="IBQ42:IBR42"/>
    <mergeCell ref="IBS42:IBT42"/>
    <mergeCell ref="IBU42:IBV42"/>
    <mergeCell ref="IBC42:IBD42"/>
    <mergeCell ref="IBE42:IBF42"/>
    <mergeCell ref="IBG42:IBH42"/>
    <mergeCell ref="IBI42:IBJ42"/>
    <mergeCell ref="IBK42:IBL42"/>
    <mergeCell ref="IAS42:IAT42"/>
    <mergeCell ref="IAU42:IAV42"/>
    <mergeCell ref="IAW42:IAX42"/>
    <mergeCell ref="IAY42:IAZ42"/>
    <mergeCell ref="IBA42:IBB42"/>
    <mergeCell ref="IAI42:IAJ42"/>
    <mergeCell ref="IAK42:IAL42"/>
    <mergeCell ref="IAM42:IAN42"/>
    <mergeCell ref="IAO42:IAP42"/>
    <mergeCell ref="IAQ42:IAR42"/>
    <mergeCell ref="HZY42:HZZ42"/>
    <mergeCell ref="IAA42:IAB42"/>
    <mergeCell ref="IAC42:IAD42"/>
    <mergeCell ref="IAE42:IAF42"/>
    <mergeCell ref="IAG42:IAH42"/>
    <mergeCell ref="HZO42:HZP42"/>
    <mergeCell ref="HZQ42:HZR42"/>
    <mergeCell ref="HZS42:HZT42"/>
    <mergeCell ref="HZU42:HZV42"/>
    <mergeCell ref="HZW42:HZX42"/>
    <mergeCell ref="HZE42:HZF42"/>
    <mergeCell ref="HZG42:HZH42"/>
    <mergeCell ref="HZI42:HZJ42"/>
    <mergeCell ref="HZK42:HZL42"/>
    <mergeCell ref="HZM42:HZN42"/>
    <mergeCell ref="HYU42:HYV42"/>
    <mergeCell ref="HYW42:HYX42"/>
    <mergeCell ref="HYY42:HYZ42"/>
    <mergeCell ref="HZA42:HZB42"/>
    <mergeCell ref="HZC42:HZD42"/>
    <mergeCell ref="HYK42:HYL42"/>
    <mergeCell ref="HYM42:HYN42"/>
    <mergeCell ref="HYO42:HYP42"/>
    <mergeCell ref="HYQ42:HYR42"/>
    <mergeCell ref="HYS42:HYT42"/>
    <mergeCell ref="HYA42:HYB42"/>
    <mergeCell ref="HYC42:HYD42"/>
    <mergeCell ref="HYE42:HYF42"/>
    <mergeCell ref="HYG42:HYH42"/>
    <mergeCell ref="HYI42:HYJ42"/>
    <mergeCell ref="HXQ42:HXR42"/>
    <mergeCell ref="HXS42:HXT42"/>
    <mergeCell ref="HXU42:HXV42"/>
    <mergeCell ref="HXW42:HXX42"/>
    <mergeCell ref="HXY42:HXZ42"/>
    <mergeCell ref="HXG42:HXH42"/>
    <mergeCell ref="HXI42:HXJ42"/>
    <mergeCell ref="HXK42:HXL42"/>
    <mergeCell ref="HXM42:HXN42"/>
    <mergeCell ref="HXO42:HXP42"/>
    <mergeCell ref="HWW42:HWX42"/>
    <mergeCell ref="HWY42:HWZ42"/>
    <mergeCell ref="HXA42:HXB42"/>
    <mergeCell ref="HXC42:HXD42"/>
    <mergeCell ref="HXE42:HXF42"/>
    <mergeCell ref="HWM42:HWN42"/>
    <mergeCell ref="HWO42:HWP42"/>
    <mergeCell ref="HWQ42:HWR42"/>
    <mergeCell ref="HWS42:HWT42"/>
    <mergeCell ref="HWU42:HWV42"/>
    <mergeCell ref="HWC42:HWD42"/>
    <mergeCell ref="HWE42:HWF42"/>
    <mergeCell ref="HWG42:HWH42"/>
    <mergeCell ref="HWI42:HWJ42"/>
    <mergeCell ref="HWK42:HWL42"/>
    <mergeCell ref="HVS42:HVT42"/>
    <mergeCell ref="HVU42:HVV42"/>
    <mergeCell ref="HVW42:HVX42"/>
    <mergeCell ref="HVY42:HVZ42"/>
    <mergeCell ref="HWA42:HWB42"/>
    <mergeCell ref="HVI42:HVJ42"/>
    <mergeCell ref="HVK42:HVL42"/>
    <mergeCell ref="HVM42:HVN42"/>
    <mergeCell ref="HVO42:HVP42"/>
    <mergeCell ref="HVQ42:HVR42"/>
    <mergeCell ref="HUY42:HUZ42"/>
    <mergeCell ref="HVA42:HVB42"/>
    <mergeCell ref="HVC42:HVD42"/>
    <mergeCell ref="HVE42:HVF42"/>
    <mergeCell ref="HVG42:HVH42"/>
    <mergeCell ref="HUO42:HUP42"/>
    <mergeCell ref="HUQ42:HUR42"/>
    <mergeCell ref="HUS42:HUT42"/>
    <mergeCell ref="HUU42:HUV42"/>
    <mergeCell ref="HUW42:HUX42"/>
    <mergeCell ref="HUE42:HUF42"/>
    <mergeCell ref="HUG42:HUH42"/>
    <mergeCell ref="HUI42:HUJ42"/>
    <mergeCell ref="HUK42:HUL42"/>
    <mergeCell ref="HUM42:HUN42"/>
    <mergeCell ref="HTU42:HTV42"/>
    <mergeCell ref="HTW42:HTX42"/>
    <mergeCell ref="HTY42:HTZ42"/>
    <mergeCell ref="HUA42:HUB42"/>
    <mergeCell ref="HUC42:HUD42"/>
    <mergeCell ref="HTK42:HTL42"/>
    <mergeCell ref="HTM42:HTN42"/>
    <mergeCell ref="HTO42:HTP42"/>
    <mergeCell ref="HTQ42:HTR42"/>
    <mergeCell ref="HTS42:HTT42"/>
    <mergeCell ref="HTA42:HTB42"/>
    <mergeCell ref="HTC42:HTD42"/>
    <mergeCell ref="HTE42:HTF42"/>
    <mergeCell ref="HTG42:HTH42"/>
    <mergeCell ref="HTI42:HTJ42"/>
    <mergeCell ref="HSQ42:HSR42"/>
    <mergeCell ref="HSS42:HST42"/>
    <mergeCell ref="HSU42:HSV42"/>
    <mergeCell ref="HSW42:HSX42"/>
    <mergeCell ref="HSY42:HSZ42"/>
    <mergeCell ref="HSG42:HSH42"/>
    <mergeCell ref="HSI42:HSJ42"/>
    <mergeCell ref="HSK42:HSL42"/>
    <mergeCell ref="HSM42:HSN42"/>
    <mergeCell ref="HSO42:HSP42"/>
    <mergeCell ref="HRW42:HRX42"/>
    <mergeCell ref="HRY42:HRZ42"/>
    <mergeCell ref="HSA42:HSB42"/>
    <mergeCell ref="HSC42:HSD42"/>
    <mergeCell ref="HSE42:HSF42"/>
    <mergeCell ref="HRM42:HRN42"/>
    <mergeCell ref="HRO42:HRP42"/>
    <mergeCell ref="HRQ42:HRR42"/>
    <mergeCell ref="HRS42:HRT42"/>
    <mergeCell ref="HRU42:HRV42"/>
    <mergeCell ref="HRC42:HRD42"/>
    <mergeCell ref="HRE42:HRF42"/>
    <mergeCell ref="HRG42:HRH42"/>
    <mergeCell ref="HRI42:HRJ42"/>
    <mergeCell ref="HRK42:HRL42"/>
    <mergeCell ref="HQS42:HQT42"/>
    <mergeCell ref="HQU42:HQV42"/>
    <mergeCell ref="HQW42:HQX42"/>
    <mergeCell ref="HQY42:HQZ42"/>
    <mergeCell ref="HRA42:HRB42"/>
    <mergeCell ref="HQI42:HQJ42"/>
    <mergeCell ref="HQK42:HQL42"/>
    <mergeCell ref="HQM42:HQN42"/>
    <mergeCell ref="HQO42:HQP42"/>
    <mergeCell ref="HQQ42:HQR42"/>
    <mergeCell ref="HPY42:HPZ42"/>
    <mergeCell ref="HQA42:HQB42"/>
    <mergeCell ref="HQC42:HQD42"/>
    <mergeCell ref="HQE42:HQF42"/>
    <mergeCell ref="HQG42:HQH42"/>
    <mergeCell ref="HPO42:HPP42"/>
    <mergeCell ref="HPQ42:HPR42"/>
    <mergeCell ref="HPS42:HPT42"/>
    <mergeCell ref="HPU42:HPV42"/>
    <mergeCell ref="HPW42:HPX42"/>
    <mergeCell ref="HPE42:HPF42"/>
    <mergeCell ref="HPG42:HPH42"/>
    <mergeCell ref="HPI42:HPJ42"/>
    <mergeCell ref="HPK42:HPL42"/>
    <mergeCell ref="HPM42:HPN42"/>
    <mergeCell ref="HOU42:HOV42"/>
    <mergeCell ref="HOW42:HOX42"/>
    <mergeCell ref="HOY42:HOZ42"/>
    <mergeCell ref="HPA42:HPB42"/>
    <mergeCell ref="HPC42:HPD42"/>
    <mergeCell ref="HOK42:HOL42"/>
    <mergeCell ref="HOM42:HON42"/>
    <mergeCell ref="HOO42:HOP42"/>
    <mergeCell ref="HOQ42:HOR42"/>
    <mergeCell ref="HOS42:HOT42"/>
    <mergeCell ref="HOA42:HOB42"/>
    <mergeCell ref="HOC42:HOD42"/>
    <mergeCell ref="HOE42:HOF42"/>
    <mergeCell ref="HOG42:HOH42"/>
    <mergeCell ref="HOI42:HOJ42"/>
    <mergeCell ref="HNQ42:HNR42"/>
    <mergeCell ref="HNS42:HNT42"/>
    <mergeCell ref="HNU42:HNV42"/>
    <mergeCell ref="HNW42:HNX42"/>
    <mergeCell ref="HNY42:HNZ42"/>
    <mergeCell ref="HNG42:HNH42"/>
    <mergeCell ref="HNI42:HNJ42"/>
    <mergeCell ref="HNK42:HNL42"/>
    <mergeCell ref="HNM42:HNN42"/>
    <mergeCell ref="HNO42:HNP42"/>
    <mergeCell ref="HMW42:HMX42"/>
    <mergeCell ref="HMY42:HMZ42"/>
    <mergeCell ref="HNA42:HNB42"/>
    <mergeCell ref="HNC42:HND42"/>
    <mergeCell ref="HNE42:HNF42"/>
    <mergeCell ref="HMM42:HMN42"/>
    <mergeCell ref="HMO42:HMP42"/>
    <mergeCell ref="HMQ42:HMR42"/>
    <mergeCell ref="HMS42:HMT42"/>
    <mergeCell ref="HMU42:HMV42"/>
    <mergeCell ref="HMC42:HMD42"/>
    <mergeCell ref="HME42:HMF42"/>
    <mergeCell ref="HMG42:HMH42"/>
    <mergeCell ref="HMI42:HMJ42"/>
    <mergeCell ref="HMK42:HML42"/>
    <mergeCell ref="HLS42:HLT42"/>
    <mergeCell ref="HLU42:HLV42"/>
    <mergeCell ref="HLW42:HLX42"/>
    <mergeCell ref="HLY42:HLZ42"/>
    <mergeCell ref="HMA42:HMB42"/>
    <mergeCell ref="HLI42:HLJ42"/>
    <mergeCell ref="HLK42:HLL42"/>
    <mergeCell ref="HLM42:HLN42"/>
    <mergeCell ref="HLO42:HLP42"/>
    <mergeCell ref="HLQ42:HLR42"/>
    <mergeCell ref="HKY42:HKZ42"/>
    <mergeCell ref="HLA42:HLB42"/>
    <mergeCell ref="HLC42:HLD42"/>
    <mergeCell ref="HLE42:HLF42"/>
    <mergeCell ref="HLG42:HLH42"/>
    <mergeCell ref="HKO42:HKP42"/>
    <mergeCell ref="HKQ42:HKR42"/>
    <mergeCell ref="HKS42:HKT42"/>
    <mergeCell ref="HKU42:HKV42"/>
    <mergeCell ref="HKW42:HKX42"/>
    <mergeCell ref="HKE42:HKF42"/>
    <mergeCell ref="HKG42:HKH42"/>
    <mergeCell ref="HKI42:HKJ42"/>
    <mergeCell ref="HKK42:HKL42"/>
    <mergeCell ref="HKM42:HKN42"/>
    <mergeCell ref="HJU42:HJV42"/>
    <mergeCell ref="HJW42:HJX42"/>
    <mergeCell ref="HJY42:HJZ42"/>
    <mergeCell ref="HKA42:HKB42"/>
    <mergeCell ref="HKC42:HKD42"/>
    <mergeCell ref="HJK42:HJL42"/>
    <mergeCell ref="HJM42:HJN42"/>
    <mergeCell ref="HJO42:HJP42"/>
    <mergeCell ref="HJQ42:HJR42"/>
    <mergeCell ref="HJS42:HJT42"/>
    <mergeCell ref="HJA42:HJB42"/>
    <mergeCell ref="HJC42:HJD42"/>
    <mergeCell ref="HJE42:HJF42"/>
    <mergeCell ref="HJG42:HJH42"/>
    <mergeCell ref="HJI42:HJJ42"/>
    <mergeCell ref="HIQ42:HIR42"/>
    <mergeCell ref="HIS42:HIT42"/>
    <mergeCell ref="HIU42:HIV42"/>
    <mergeCell ref="HIW42:HIX42"/>
    <mergeCell ref="HIY42:HIZ42"/>
    <mergeCell ref="HIG42:HIH42"/>
    <mergeCell ref="HII42:HIJ42"/>
    <mergeCell ref="HIK42:HIL42"/>
    <mergeCell ref="HIM42:HIN42"/>
    <mergeCell ref="HIO42:HIP42"/>
    <mergeCell ref="HHW42:HHX42"/>
    <mergeCell ref="HHY42:HHZ42"/>
    <mergeCell ref="HIA42:HIB42"/>
    <mergeCell ref="HIC42:HID42"/>
    <mergeCell ref="HIE42:HIF42"/>
    <mergeCell ref="HHM42:HHN42"/>
    <mergeCell ref="HHO42:HHP42"/>
    <mergeCell ref="HHQ42:HHR42"/>
    <mergeCell ref="HHS42:HHT42"/>
    <mergeCell ref="HHU42:HHV42"/>
    <mergeCell ref="HHC42:HHD42"/>
    <mergeCell ref="HHE42:HHF42"/>
    <mergeCell ref="HHG42:HHH42"/>
    <mergeCell ref="HHI42:HHJ42"/>
    <mergeCell ref="HHK42:HHL42"/>
    <mergeCell ref="HGS42:HGT42"/>
    <mergeCell ref="HGU42:HGV42"/>
    <mergeCell ref="HGW42:HGX42"/>
    <mergeCell ref="HGY42:HGZ42"/>
    <mergeCell ref="HHA42:HHB42"/>
    <mergeCell ref="HGI42:HGJ42"/>
    <mergeCell ref="HGK42:HGL42"/>
    <mergeCell ref="HGM42:HGN42"/>
    <mergeCell ref="HGO42:HGP42"/>
    <mergeCell ref="HGQ42:HGR42"/>
    <mergeCell ref="HFY42:HFZ42"/>
    <mergeCell ref="HGA42:HGB42"/>
    <mergeCell ref="HGC42:HGD42"/>
    <mergeCell ref="HGE42:HGF42"/>
    <mergeCell ref="HGG42:HGH42"/>
    <mergeCell ref="HFO42:HFP42"/>
    <mergeCell ref="HFQ42:HFR42"/>
    <mergeCell ref="HFS42:HFT42"/>
    <mergeCell ref="HFU42:HFV42"/>
    <mergeCell ref="HFW42:HFX42"/>
    <mergeCell ref="HFE42:HFF42"/>
    <mergeCell ref="HFG42:HFH42"/>
    <mergeCell ref="HFI42:HFJ42"/>
    <mergeCell ref="HFK42:HFL42"/>
    <mergeCell ref="HFM42:HFN42"/>
    <mergeCell ref="HEU42:HEV42"/>
    <mergeCell ref="HEW42:HEX42"/>
    <mergeCell ref="HEY42:HEZ42"/>
    <mergeCell ref="HFA42:HFB42"/>
    <mergeCell ref="HFC42:HFD42"/>
    <mergeCell ref="HEK42:HEL42"/>
    <mergeCell ref="HEM42:HEN42"/>
    <mergeCell ref="HEO42:HEP42"/>
    <mergeCell ref="HEQ42:HER42"/>
    <mergeCell ref="HES42:HET42"/>
    <mergeCell ref="HEA42:HEB42"/>
    <mergeCell ref="HEC42:HED42"/>
    <mergeCell ref="HEE42:HEF42"/>
    <mergeCell ref="HEG42:HEH42"/>
    <mergeCell ref="HEI42:HEJ42"/>
    <mergeCell ref="HDQ42:HDR42"/>
    <mergeCell ref="HDS42:HDT42"/>
    <mergeCell ref="HDU42:HDV42"/>
    <mergeCell ref="HDW42:HDX42"/>
    <mergeCell ref="HDY42:HDZ42"/>
    <mergeCell ref="HDG42:HDH42"/>
    <mergeCell ref="HDI42:HDJ42"/>
    <mergeCell ref="HDK42:HDL42"/>
    <mergeCell ref="HDM42:HDN42"/>
    <mergeCell ref="HDO42:HDP42"/>
    <mergeCell ref="HCW42:HCX42"/>
    <mergeCell ref="HCY42:HCZ42"/>
    <mergeCell ref="HDA42:HDB42"/>
    <mergeCell ref="HDC42:HDD42"/>
    <mergeCell ref="HDE42:HDF42"/>
    <mergeCell ref="HCM42:HCN42"/>
    <mergeCell ref="HCO42:HCP42"/>
    <mergeCell ref="HCQ42:HCR42"/>
    <mergeCell ref="HCS42:HCT42"/>
    <mergeCell ref="HCU42:HCV42"/>
    <mergeCell ref="HCC42:HCD42"/>
    <mergeCell ref="HCE42:HCF42"/>
    <mergeCell ref="HCG42:HCH42"/>
    <mergeCell ref="HCI42:HCJ42"/>
    <mergeCell ref="HCK42:HCL42"/>
    <mergeCell ref="HBS42:HBT42"/>
    <mergeCell ref="HBU42:HBV42"/>
    <mergeCell ref="HBW42:HBX42"/>
    <mergeCell ref="HBY42:HBZ42"/>
    <mergeCell ref="HCA42:HCB42"/>
    <mergeCell ref="HBI42:HBJ42"/>
    <mergeCell ref="HBK42:HBL42"/>
    <mergeCell ref="HBM42:HBN42"/>
    <mergeCell ref="HBO42:HBP42"/>
    <mergeCell ref="HBQ42:HBR42"/>
    <mergeCell ref="HAY42:HAZ42"/>
    <mergeCell ref="HBA42:HBB42"/>
    <mergeCell ref="HBC42:HBD42"/>
    <mergeCell ref="HBE42:HBF42"/>
    <mergeCell ref="HBG42:HBH42"/>
    <mergeCell ref="HAO42:HAP42"/>
    <mergeCell ref="HAQ42:HAR42"/>
    <mergeCell ref="HAS42:HAT42"/>
    <mergeCell ref="HAU42:HAV42"/>
    <mergeCell ref="HAW42:HAX42"/>
    <mergeCell ref="HAE42:HAF42"/>
    <mergeCell ref="HAG42:HAH42"/>
    <mergeCell ref="HAI42:HAJ42"/>
    <mergeCell ref="HAK42:HAL42"/>
    <mergeCell ref="HAM42:HAN42"/>
    <mergeCell ref="GZU42:GZV42"/>
    <mergeCell ref="GZW42:GZX42"/>
    <mergeCell ref="GZY42:GZZ42"/>
    <mergeCell ref="HAA42:HAB42"/>
    <mergeCell ref="HAC42:HAD42"/>
    <mergeCell ref="GZK42:GZL42"/>
    <mergeCell ref="GZM42:GZN42"/>
    <mergeCell ref="GZO42:GZP42"/>
    <mergeCell ref="GZQ42:GZR42"/>
    <mergeCell ref="GZS42:GZT42"/>
    <mergeCell ref="GZA42:GZB42"/>
    <mergeCell ref="GZC42:GZD42"/>
    <mergeCell ref="GZE42:GZF42"/>
    <mergeCell ref="GZG42:GZH42"/>
    <mergeCell ref="GZI42:GZJ42"/>
    <mergeCell ref="GYQ42:GYR42"/>
    <mergeCell ref="GYS42:GYT42"/>
    <mergeCell ref="GYU42:GYV42"/>
    <mergeCell ref="GYW42:GYX42"/>
    <mergeCell ref="GYY42:GYZ42"/>
    <mergeCell ref="GYG42:GYH42"/>
    <mergeCell ref="GYI42:GYJ42"/>
    <mergeCell ref="GYK42:GYL42"/>
    <mergeCell ref="GYM42:GYN42"/>
    <mergeCell ref="GYO42:GYP42"/>
    <mergeCell ref="GXW42:GXX42"/>
    <mergeCell ref="GXY42:GXZ42"/>
    <mergeCell ref="GYA42:GYB42"/>
    <mergeCell ref="GYC42:GYD42"/>
    <mergeCell ref="GYE42:GYF42"/>
    <mergeCell ref="GXM42:GXN42"/>
    <mergeCell ref="GXO42:GXP42"/>
    <mergeCell ref="GXQ42:GXR42"/>
    <mergeCell ref="GXS42:GXT42"/>
    <mergeCell ref="GXU42:GXV42"/>
    <mergeCell ref="GXC42:GXD42"/>
    <mergeCell ref="GXE42:GXF42"/>
    <mergeCell ref="GXG42:GXH42"/>
    <mergeCell ref="GXI42:GXJ42"/>
    <mergeCell ref="GXK42:GXL42"/>
    <mergeCell ref="GWS42:GWT42"/>
    <mergeCell ref="GWU42:GWV42"/>
    <mergeCell ref="GWW42:GWX42"/>
    <mergeCell ref="GWY42:GWZ42"/>
    <mergeCell ref="GXA42:GXB42"/>
    <mergeCell ref="GWI42:GWJ42"/>
    <mergeCell ref="GWK42:GWL42"/>
    <mergeCell ref="GWM42:GWN42"/>
    <mergeCell ref="GWO42:GWP42"/>
    <mergeCell ref="GWQ42:GWR42"/>
    <mergeCell ref="GVY42:GVZ42"/>
    <mergeCell ref="GWA42:GWB42"/>
    <mergeCell ref="GWC42:GWD42"/>
    <mergeCell ref="GWE42:GWF42"/>
    <mergeCell ref="GWG42:GWH42"/>
    <mergeCell ref="GVO42:GVP42"/>
    <mergeCell ref="GVQ42:GVR42"/>
    <mergeCell ref="GVS42:GVT42"/>
    <mergeCell ref="GVU42:GVV42"/>
    <mergeCell ref="GVW42:GVX42"/>
    <mergeCell ref="GVE42:GVF42"/>
    <mergeCell ref="GVG42:GVH42"/>
    <mergeCell ref="GVI42:GVJ42"/>
    <mergeCell ref="GVK42:GVL42"/>
    <mergeCell ref="GVM42:GVN42"/>
    <mergeCell ref="GUU42:GUV42"/>
    <mergeCell ref="GUW42:GUX42"/>
    <mergeCell ref="GUY42:GUZ42"/>
    <mergeCell ref="GVA42:GVB42"/>
    <mergeCell ref="GVC42:GVD42"/>
    <mergeCell ref="GUK42:GUL42"/>
    <mergeCell ref="GUM42:GUN42"/>
    <mergeCell ref="GUO42:GUP42"/>
    <mergeCell ref="GUQ42:GUR42"/>
    <mergeCell ref="GUS42:GUT42"/>
    <mergeCell ref="GUA42:GUB42"/>
    <mergeCell ref="GUC42:GUD42"/>
    <mergeCell ref="GUE42:GUF42"/>
    <mergeCell ref="GUG42:GUH42"/>
    <mergeCell ref="GUI42:GUJ42"/>
    <mergeCell ref="GTQ42:GTR42"/>
    <mergeCell ref="GTS42:GTT42"/>
    <mergeCell ref="GTU42:GTV42"/>
    <mergeCell ref="GTW42:GTX42"/>
    <mergeCell ref="GTY42:GTZ42"/>
    <mergeCell ref="GTG42:GTH42"/>
    <mergeCell ref="GTI42:GTJ42"/>
    <mergeCell ref="GTK42:GTL42"/>
    <mergeCell ref="GTM42:GTN42"/>
    <mergeCell ref="GTO42:GTP42"/>
    <mergeCell ref="GSW42:GSX42"/>
    <mergeCell ref="GSY42:GSZ42"/>
    <mergeCell ref="GTA42:GTB42"/>
    <mergeCell ref="GTC42:GTD42"/>
    <mergeCell ref="GTE42:GTF42"/>
    <mergeCell ref="GSM42:GSN42"/>
    <mergeCell ref="GSO42:GSP42"/>
    <mergeCell ref="GSQ42:GSR42"/>
    <mergeCell ref="GSS42:GST42"/>
    <mergeCell ref="GSU42:GSV42"/>
    <mergeCell ref="GSC42:GSD42"/>
    <mergeCell ref="GSE42:GSF42"/>
    <mergeCell ref="GSG42:GSH42"/>
    <mergeCell ref="GSI42:GSJ42"/>
    <mergeCell ref="GSK42:GSL42"/>
    <mergeCell ref="GRS42:GRT42"/>
    <mergeCell ref="GRU42:GRV42"/>
    <mergeCell ref="GRW42:GRX42"/>
    <mergeCell ref="GRY42:GRZ42"/>
    <mergeCell ref="GSA42:GSB42"/>
    <mergeCell ref="GRI42:GRJ42"/>
    <mergeCell ref="GRK42:GRL42"/>
    <mergeCell ref="GRM42:GRN42"/>
    <mergeCell ref="GRO42:GRP42"/>
    <mergeCell ref="GRQ42:GRR42"/>
    <mergeCell ref="GQY42:GQZ42"/>
    <mergeCell ref="GRA42:GRB42"/>
    <mergeCell ref="GRC42:GRD42"/>
    <mergeCell ref="GRE42:GRF42"/>
    <mergeCell ref="GRG42:GRH42"/>
    <mergeCell ref="GQO42:GQP42"/>
    <mergeCell ref="GQQ42:GQR42"/>
    <mergeCell ref="GQS42:GQT42"/>
    <mergeCell ref="GQU42:GQV42"/>
    <mergeCell ref="GQW42:GQX42"/>
    <mergeCell ref="GQE42:GQF42"/>
    <mergeCell ref="GQG42:GQH42"/>
    <mergeCell ref="GQI42:GQJ42"/>
    <mergeCell ref="GQK42:GQL42"/>
    <mergeCell ref="GQM42:GQN42"/>
    <mergeCell ref="GPU42:GPV42"/>
    <mergeCell ref="GPW42:GPX42"/>
    <mergeCell ref="GPY42:GPZ42"/>
    <mergeCell ref="GQA42:GQB42"/>
    <mergeCell ref="GQC42:GQD42"/>
    <mergeCell ref="GPK42:GPL42"/>
    <mergeCell ref="GPM42:GPN42"/>
    <mergeCell ref="GPO42:GPP42"/>
    <mergeCell ref="GPQ42:GPR42"/>
    <mergeCell ref="GPS42:GPT42"/>
    <mergeCell ref="GPA42:GPB42"/>
    <mergeCell ref="GPC42:GPD42"/>
    <mergeCell ref="GPE42:GPF42"/>
    <mergeCell ref="GPG42:GPH42"/>
    <mergeCell ref="GPI42:GPJ42"/>
    <mergeCell ref="GOQ42:GOR42"/>
    <mergeCell ref="GOS42:GOT42"/>
    <mergeCell ref="GOU42:GOV42"/>
    <mergeCell ref="GOW42:GOX42"/>
    <mergeCell ref="GOY42:GOZ42"/>
    <mergeCell ref="GOG42:GOH42"/>
    <mergeCell ref="GOI42:GOJ42"/>
    <mergeCell ref="GOK42:GOL42"/>
    <mergeCell ref="GOM42:GON42"/>
    <mergeCell ref="GOO42:GOP42"/>
    <mergeCell ref="GNW42:GNX42"/>
    <mergeCell ref="GNY42:GNZ42"/>
    <mergeCell ref="GOA42:GOB42"/>
    <mergeCell ref="GOC42:GOD42"/>
    <mergeCell ref="GOE42:GOF42"/>
    <mergeCell ref="GNM42:GNN42"/>
    <mergeCell ref="GNO42:GNP42"/>
    <mergeCell ref="GNQ42:GNR42"/>
    <mergeCell ref="GNS42:GNT42"/>
    <mergeCell ref="GNU42:GNV42"/>
    <mergeCell ref="GNC42:GND42"/>
    <mergeCell ref="GNE42:GNF42"/>
    <mergeCell ref="GNG42:GNH42"/>
    <mergeCell ref="GNI42:GNJ42"/>
    <mergeCell ref="GNK42:GNL42"/>
    <mergeCell ref="GMS42:GMT42"/>
    <mergeCell ref="GMU42:GMV42"/>
    <mergeCell ref="GMW42:GMX42"/>
    <mergeCell ref="GMY42:GMZ42"/>
    <mergeCell ref="GNA42:GNB42"/>
    <mergeCell ref="GMI42:GMJ42"/>
    <mergeCell ref="GMK42:GML42"/>
    <mergeCell ref="GMM42:GMN42"/>
    <mergeCell ref="GMO42:GMP42"/>
    <mergeCell ref="GMQ42:GMR42"/>
    <mergeCell ref="GLY42:GLZ42"/>
    <mergeCell ref="GMA42:GMB42"/>
    <mergeCell ref="GMC42:GMD42"/>
    <mergeCell ref="GME42:GMF42"/>
    <mergeCell ref="GMG42:GMH42"/>
    <mergeCell ref="GLO42:GLP42"/>
    <mergeCell ref="GLQ42:GLR42"/>
    <mergeCell ref="GLS42:GLT42"/>
    <mergeCell ref="GLU42:GLV42"/>
    <mergeCell ref="GLW42:GLX42"/>
    <mergeCell ref="GLE42:GLF42"/>
    <mergeCell ref="GLG42:GLH42"/>
    <mergeCell ref="GLI42:GLJ42"/>
    <mergeCell ref="GLK42:GLL42"/>
    <mergeCell ref="GLM42:GLN42"/>
    <mergeCell ref="GKU42:GKV42"/>
    <mergeCell ref="GKW42:GKX42"/>
    <mergeCell ref="GKY42:GKZ42"/>
    <mergeCell ref="GLA42:GLB42"/>
    <mergeCell ref="GLC42:GLD42"/>
    <mergeCell ref="GKK42:GKL42"/>
    <mergeCell ref="GKM42:GKN42"/>
    <mergeCell ref="GKO42:GKP42"/>
    <mergeCell ref="GKQ42:GKR42"/>
    <mergeCell ref="GKS42:GKT42"/>
    <mergeCell ref="GKA42:GKB42"/>
    <mergeCell ref="GKC42:GKD42"/>
    <mergeCell ref="GKE42:GKF42"/>
    <mergeCell ref="GKG42:GKH42"/>
    <mergeCell ref="GKI42:GKJ42"/>
    <mergeCell ref="GJQ42:GJR42"/>
    <mergeCell ref="GJS42:GJT42"/>
    <mergeCell ref="GJU42:GJV42"/>
    <mergeCell ref="GJW42:GJX42"/>
    <mergeCell ref="GJY42:GJZ42"/>
    <mergeCell ref="GJG42:GJH42"/>
    <mergeCell ref="GJI42:GJJ42"/>
    <mergeCell ref="GJK42:GJL42"/>
    <mergeCell ref="GJM42:GJN42"/>
    <mergeCell ref="GJO42:GJP42"/>
    <mergeCell ref="GIW42:GIX42"/>
    <mergeCell ref="GIY42:GIZ42"/>
    <mergeCell ref="GJA42:GJB42"/>
    <mergeCell ref="GJC42:GJD42"/>
    <mergeCell ref="GJE42:GJF42"/>
    <mergeCell ref="GIM42:GIN42"/>
    <mergeCell ref="GIO42:GIP42"/>
    <mergeCell ref="GIQ42:GIR42"/>
    <mergeCell ref="GIS42:GIT42"/>
    <mergeCell ref="GIU42:GIV42"/>
    <mergeCell ref="GIC42:GID42"/>
    <mergeCell ref="GIE42:GIF42"/>
    <mergeCell ref="GIG42:GIH42"/>
    <mergeCell ref="GII42:GIJ42"/>
    <mergeCell ref="GIK42:GIL42"/>
    <mergeCell ref="GHS42:GHT42"/>
    <mergeCell ref="GHU42:GHV42"/>
    <mergeCell ref="GHW42:GHX42"/>
    <mergeCell ref="GHY42:GHZ42"/>
    <mergeCell ref="GIA42:GIB42"/>
    <mergeCell ref="GHI42:GHJ42"/>
    <mergeCell ref="GHK42:GHL42"/>
    <mergeCell ref="GHM42:GHN42"/>
    <mergeCell ref="GHO42:GHP42"/>
    <mergeCell ref="GHQ42:GHR42"/>
    <mergeCell ref="GGY42:GGZ42"/>
    <mergeCell ref="GHA42:GHB42"/>
    <mergeCell ref="GHC42:GHD42"/>
    <mergeCell ref="GHE42:GHF42"/>
    <mergeCell ref="GHG42:GHH42"/>
    <mergeCell ref="GGO42:GGP42"/>
    <mergeCell ref="GGQ42:GGR42"/>
    <mergeCell ref="GGS42:GGT42"/>
    <mergeCell ref="GGU42:GGV42"/>
    <mergeCell ref="GGW42:GGX42"/>
    <mergeCell ref="GGE42:GGF42"/>
    <mergeCell ref="GGG42:GGH42"/>
    <mergeCell ref="GGI42:GGJ42"/>
    <mergeCell ref="GGK42:GGL42"/>
    <mergeCell ref="GGM42:GGN42"/>
    <mergeCell ref="GFU42:GFV42"/>
    <mergeCell ref="GFW42:GFX42"/>
    <mergeCell ref="GFY42:GFZ42"/>
    <mergeCell ref="GGA42:GGB42"/>
    <mergeCell ref="GGC42:GGD42"/>
    <mergeCell ref="GFK42:GFL42"/>
    <mergeCell ref="GFM42:GFN42"/>
    <mergeCell ref="GFO42:GFP42"/>
    <mergeCell ref="GFQ42:GFR42"/>
    <mergeCell ref="GFS42:GFT42"/>
    <mergeCell ref="GFA42:GFB42"/>
    <mergeCell ref="GFC42:GFD42"/>
    <mergeCell ref="GFE42:GFF42"/>
    <mergeCell ref="GFG42:GFH42"/>
    <mergeCell ref="GFI42:GFJ42"/>
    <mergeCell ref="GEQ42:GER42"/>
    <mergeCell ref="GES42:GET42"/>
    <mergeCell ref="GEU42:GEV42"/>
    <mergeCell ref="GEW42:GEX42"/>
    <mergeCell ref="GEY42:GEZ42"/>
    <mergeCell ref="GEG42:GEH42"/>
    <mergeCell ref="GEI42:GEJ42"/>
    <mergeCell ref="GEK42:GEL42"/>
    <mergeCell ref="GEM42:GEN42"/>
    <mergeCell ref="GEO42:GEP42"/>
    <mergeCell ref="GDW42:GDX42"/>
    <mergeCell ref="GDY42:GDZ42"/>
    <mergeCell ref="GEA42:GEB42"/>
    <mergeCell ref="GEC42:GED42"/>
    <mergeCell ref="GEE42:GEF42"/>
    <mergeCell ref="GDM42:GDN42"/>
    <mergeCell ref="GDO42:GDP42"/>
    <mergeCell ref="GDQ42:GDR42"/>
    <mergeCell ref="GDS42:GDT42"/>
    <mergeCell ref="GDU42:GDV42"/>
    <mergeCell ref="GDC42:GDD42"/>
    <mergeCell ref="GDE42:GDF42"/>
    <mergeCell ref="GDG42:GDH42"/>
    <mergeCell ref="GDI42:GDJ42"/>
    <mergeCell ref="GDK42:GDL42"/>
    <mergeCell ref="GCS42:GCT42"/>
    <mergeCell ref="GCU42:GCV42"/>
    <mergeCell ref="GCW42:GCX42"/>
    <mergeCell ref="GCY42:GCZ42"/>
    <mergeCell ref="GDA42:GDB42"/>
    <mergeCell ref="GCI42:GCJ42"/>
    <mergeCell ref="GCK42:GCL42"/>
    <mergeCell ref="GCM42:GCN42"/>
    <mergeCell ref="GCO42:GCP42"/>
    <mergeCell ref="GCQ42:GCR42"/>
    <mergeCell ref="GBY42:GBZ42"/>
    <mergeCell ref="GCA42:GCB42"/>
    <mergeCell ref="GCC42:GCD42"/>
    <mergeCell ref="GCE42:GCF42"/>
    <mergeCell ref="GCG42:GCH42"/>
    <mergeCell ref="GBO42:GBP42"/>
    <mergeCell ref="GBQ42:GBR42"/>
    <mergeCell ref="GBS42:GBT42"/>
    <mergeCell ref="GBU42:GBV42"/>
    <mergeCell ref="GBW42:GBX42"/>
    <mergeCell ref="GBE42:GBF42"/>
    <mergeCell ref="GBG42:GBH42"/>
    <mergeCell ref="GBI42:GBJ42"/>
    <mergeCell ref="GBK42:GBL42"/>
    <mergeCell ref="GBM42:GBN42"/>
    <mergeCell ref="GAU42:GAV42"/>
    <mergeCell ref="GAW42:GAX42"/>
    <mergeCell ref="GAY42:GAZ42"/>
    <mergeCell ref="GBA42:GBB42"/>
    <mergeCell ref="GBC42:GBD42"/>
    <mergeCell ref="GAK42:GAL42"/>
    <mergeCell ref="GAM42:GAN42"/>
    <mergeCell ref="GAO42:GAP42"/>
    <mergeCell ref="GAQ42:GAR42"/>
    <mergeCell ref="GAS42:GAT42"/>
    <mergeCell ref="GAA42:GAB42"/>
    <mergeCell ref="GAC42:GAD42"/>
    <mergeCell ref="GAE42:GAF42"/>
    <mergeCell ref="GAG42:GAH42"/>
    <mergeCell ref="GAI42:GAJ42"/>
    <mergeCell ref="FZQ42:FZR42"/>
    <mergeCell ref="FZS42:FZT42"/>
    <mergeCell ref="FZU42:FZV42"/>
    <mergeCell ref="FZW42:FZX42"/>
    <mergeCell ref="FZY42:FZZ42"/>
    <mergeCell ref="FZG42:FZH42"/>
    <mergeCell ref="FZI42:FZJ42"/>
    <mergeCell ref="FZK42:FZL42"/>
    <mergeCell ref="FZM42:FZN42"/>
    <mergeCell ref="FZO42:FZP42"/>
    <mergeCell ref="FYW42:FYX42"/>
    <mergeCell ref="FYY42:FYZ42"/>
    <mergeCell ref="FZA42:FZB42"/>
    <mergeCell ref="FZC42:FZD42"/>
    <mergeCell ref="FZE42:FZF42"/>
    <mergeCell ref="FYM42:FYN42"/>
    <mergeCell ref="FYO42:FYP42"/>
    <mergeCell ref="FYQ42:FYR42"/>
    <mergeCell ref="FYS42:FYT42"/>
    <mergeCell ref="FYU42:FYV42"/>
    <mergeCell ref="FYC42:FYD42"/>
    <mergeCell ref="FYE42:FYF42"/>
    <mergeCell ref="FYG42:FYH42"/>
    <mergeCell ref="FYI42:FYJ42"/>
    <mergeCell ref="FYK42:FYL42"/>
    <mergeCell ref="FXS42:FXT42"/>
    <mergeCell ref="FXU42:FXV42"/>
    <mergeCell ref="FXW42:FXX42"/>
    <mergeCell ref="FXY42:FXZ42"/>
    <mergeCell ref="FYA42:FYB42"/>
    <mergeCell ref="FXI42:FXJ42"/>
    <mergeCell ref="FXK42:FXL42"/>
    <mergeCell ref="FXM42:FXN42"/>
    <mergeCell ref="FXO42:FXP42"/>
    <mergeCell ref="FXQ42:FXR42"/>
    <mergeCell ref="FWY42:FWZ42"/>
    <mergeCell ref="FXA42:FXB42"/>
    <mergeCell ref="FXC42:FXD42"/>
    <mergeCell ref="FXE42:FXF42"/>
    <mergeCell ref="FXG42:FXH42"/>
    <mergeCell ref="FWO42:FWP42"/>
    <mergeCell ref="FWQ42:FWR42"/>
    <mergeCell ref="FWS42:FWT42"/>
    <mergeCell ref="FWU42:FWV42"/>
    <mergeCell ref="FWW42:FWX42"/>
    <mergeCell ref="FWE42:FWF42"/>
    <mergeCell ref="FWG42:FWH42"/>
    <mergeCell ref="FWI42:FWJ42"/>
    <mergeCell ref="FWK42:FWL42"/>
    <mergeCell ref="FWM42:FWN42"/>
    <mergeCell ref="FVU42:FVV42"/>
    <mergeCell ref="FVW42:FVX42"/>
    <mergeCell ref="FVY42:FVZ42"/>
    <mergeCell ref="FWA42:FWB42"/>
    <mergeCell ref="FWC42:FWD42"/>
    <mergeCell ref="FVK42:FVL42"/>
    <mergeCell ref="FVM42:FVN42"/>
    <mergeCell ref="FVO42:FVP42"/>
    <mergeCell ref="FVQ42:FVR42"/>
    <mergeCell ref="FVS42:FVT42"/>
    <mergeCell ref="FVA42:FVB42"/>
    <mergeCell ref="FVC42:FVD42"/>
    <mergeCell ref="FVE42:FVF42"/>
    <mergeCell ref="FVG42:FVH42"/>
    <mergeCell ref="FVI42:FVJ42"/>
    <mergeCell ref="FUQ42:FUR42"/>
    <mergeCell ref="FUS42:FUT42"/>
    <mergeCell ref="FUU42:FUV42"/>
    <mergeCell ref="FUW42:FUX42"/>
    <mergeCell ref="FUY42:FUZ42"/>
    <mergeCell ref="FUG42:FUH42"/>
    <mergeCell ref="FUI42:FUJ42"/>
    <mergeCell ref="FUK42:FUL42"/>
    <mergeCell ref="FUM42:FUN42"/>
    <mergeCell ref="FUO42:FUP42"/>
    <mergeCell ref="FTW42:FTX42"/>
    <mergeCell ref="FTY42:FTZ42"/>
    <mergeCell ref="FUA42:FUB42"/>
    <mergeCell ref="FUC42:FUD42"/>
    <mergeCell ref="FUE42:FUF42"/>
    <mergeCell ref="FTM42:FTN42"/>
    <mergeCell ref="FTO42:FTP42"/>
    <mergeCell ref="FTQ42:FTR42"/>
    <mergeCell ref="FTS42:FTT42"/>
    <mergeCell ref="FTU42:FTV42"/>
    <mergeCell ref="FTC42:FTD42"/>
    <mergeCell ref="FTE42:FTF42"/>
    <mergeCell ref="FTG42:FTH42"/>
    <mergeCell ref="FTI42:FTJ42"/>
    <mergeCell ref="FTK42:FTL42"/>
    <mergeCell ref="FSS42:FST42"/>
    <mergeCell ref="FSU42:FSV42"/>
    <mergeCell ref="FSW42:FSX42"/>
    <mergeCell ref="FSY42:FSZ42"/>
    <mergeCell ref="FTA42:FTB42"/>
    <mergeCell ref="FSI42:FSJ42"/>
    <mergeCell ref="FSK42:FSL42"/>
    <mergeCell ref="FSM42:FSN42"/>
    <mergeCell ref="FSO42:FSP42"/>
    <mergeCell ref="FSQ42:FSR42"/>
    <mergeCell ref="FRY42:FRZ42"/>
    <mergeCell ref="FSA42:FSB42"/>
    <mergeCell ref="FSC42:FSD42"/>
    <mergeCell ref="FSE42:FSF42"/>
    <mergeCell ref="FSG42:FSH42"/>
    <mergeCell ref="FRO42:FRP42"/>
    <mergeCell ref="FRQ42:FRR42"/>
    <mergeCell ref="FRS42:FRT42"/>
    <mergeCell ref="FRU42:FRV42"/>
    <mergeCell ref="FRW42:FRX42"/>
    <mergeCell ref="FRE42:FRF42"/>
    <mergeCell ref="FRG42:FRH42"/>
    <mergeCell ref="FRI42:FRJ42"/>
    <mergeCell ref="FRK42:FRL42"/>
    <mergeCell ref="FRM42:FRN42"/>
    <mergeCell ref="FQU42:FQV42"/>
    <mergeCell ref="FQW42:FQX42"/>
    <mergeCell ref="FQY42:FQZ42"/>
    <mergeCell ref="FRA42:FRB42"/>
    <mergeCell ref="FRC42:FRD42"/>
    <mergeCell ref="FQK42:FQL42"/>
    <mergeCell ref="FQM42:FQN42"/>
    <mergeCell ref="FQO42:FQP42"/>
    <mergeCell ref="FQQ42:FQR42"/>
    <mergeCell ref="FQS42:FQT42"/>
    <mergeCell ref="FQA42:FQB42"/>
    <mergeCell ref="FQC42:FQD42"/>
    <mergeCell ref="FQE42:FQF42"/>
    <mergeCell ref="FQG42:FQH42"/>
    <mergeCell ref="FQI42:FQJ42"/>
    <mergeCell ref="FPQ42:FPR42"/>
    <mergeCell ref="FPS42:FPT42"/>
    <mergeCell ref="FPU42:FPV42"/>
    <mergeCell ref="FPW42:FPX42"/>
    <mergeCell ref="FPY42:FPZ42"/>
    <mergeCell ref="FPG42:FPH42"/>
    <mergeCell ref="FPI42:FPJ42"/>
    <mergeCell ref="FPK42:FPL42"/>
    <mergeCell ref="FPM42:FPN42"/>
    <mergeCell ref="FPO42:FPP42"/>
    <mergeCell ref="FOW42:FOX42"/>
    <mergeCell ref="FOY42:FOZ42"/>
    <mergeCell ref="FPA42:FPB42"/>
    <mergeCell ref="FPC42:FPD42"/>
    <mergeCell ref="FPE42:FPF42"/>
    <mergeCell ref="FOM42:FON42"/>
    <mergeCell ref="FOO42:FOP42"/>
    <mergeCell ref="FOQ42:FOR42"/>
    <mergeCell ref="FOS42:FOT42"/>
    <mergeCell ref="FOU42:FOV42"/>
    <mergeCell ref="FOC42:FOD42"/>
    <mergeCell ref="FOE42:FOF42"/>
    <mergeCell ref="FOG42:FOH42"/>
    <mergeCell ref="FOI42:FOJ42"/>
    <mergeCell ref="FOK42:FOL42"/>
    <mergeCell ref="FNS42:FNT42"/>
    <mergeCell ref="FNU42:FNV42"/>
    <mergeCell ref="FNW42:FNX42"/>
    <mergeCell ref="FNY42:FNZ42"/>
    <mergeCell ref="FOA42:FOB42"/>
    <mergeCell ref="FNI42:FNJ42"/>
    <mergeCell ref="FNK42:FNL42"/>
    <mergeCell ref="FNM42:FNN42"/>
    <mergeCell ref="FNO42:FNP42"/>
    <mergeCell ref="FNQ42:FNR42"/>
    <mergeCell ref="FMY42:FMZ42"/>
    <mergeCell ref="FNA42:FNB42"/>
    <mergeCell ref="FNC42:FND42"/>
    <mergeCell ref="FNE42:FNF42"/>
    <mergeCell ref="FNG42:FNH42"/>
    <mergeCell ref="FMO42:FMP42"/>
    <mergeCell ref="FMQ42:FMR42"/>
    <mergeCell ref="FMS42:FMT42"/>
    <mergeCell ref="FMU42:FMV42"/>
    <mergeCell ref="FMW42:FMX42"/>
    <mergeCell ref="FME42:FMF42"/>
    <mergeCell ref="FMG42:FMH42"/>
    <mergeCell ref="FMI42:FMJ42"/>
    <mergeCell ref="FMK42:FML42"/>
    <mergeCell ref="FMM42:FMN42"/>
    <mergeCell ref="FLU42:FLV42"/>
    <mergeCell ref="FLW42:FLX42"/>
    <mergeCell ref="FLY42:FLZ42"/>
    <mergeCell ref="FMA42:FMB42"/>
    <mergeCell ref="FMC42:FMD42"/>
    <mergeCell ref="FLK42:FLL42"/>
    <mergeCell ref="FLM42:FLN42"/>
    <mergeCell ref="FLO42:FLP42"/>
    <mergeCell ref="FLQ42:FLR42"/>
    <mergeCell ref="FLS42:FLT42"/>
    <mergeCell ref="FLA42:FLB42"/>
    <mergeCell ref="FLC42:FLD42"/>
    <mergeCell ref="FLE42:FLF42"/>
    <mergeCell ref="FLG42:FLH42"/>
    <mergeCell ref="FLI42:FLJ42"/>
    <mergeCell ref="FKQ42:FKR42"/>
    <mergeCell ref="FKS42:FKT42"/>
    <mergeCell ref="FKU42:FKV42"/>
    <mergeCell ref="FKW42:FKX42"/>
    <mergeCell ref="FKY42:FKZ42"/>
    <mergeCell ref="FKG42:FKH42"/>
    <mergeCell ref="FKI42:FKJ42"/>
    <mergeCell ref="FKK42:FKL42"/>
    <mergeCell ref="FKM42:FKN42"/>
    <mergeCell ref="FKO42:FKP42"/>
    <mergeCell ref="FJW42:FJX42"/>
    <mergeCell ref="FJY42:FJZ42"/>
    <mergeCell ref="FKA42:FKB42"/>
    <mergeCell ref="FKC42:FKD42"/>
    <mergeCell ref="FKE42:FKF42"/>
    <mergeCell ref="FJM42:FJN42"/>
    <mergeCell ref="FJO42:FJP42"/>
    <mergeCell ref="FJQ42:FJR42"/>
    <mergeCell ref="FJS42:FJT42"/>
    <mergeCell ref="FJU42:FJV42"/>
    <mergeCell ref="FJC42:FJD42"/>
    <mergeCell ref="FJE42:FJF42"/>
    <mergeCell ref="FJG42:FJH42"/>
    <mergeCell ref="FJI42:FJJ42"/>
    <mergeCell ref="FJK42:FJL42"/>
    <mergeCell ref="FIS42:FIT42"/>
    <mergeCell ref="FIU42:FIV42"/>
    <mergeCell ref="FIW42:FIX42"/>
    <mergeCell ref="FIY42:FIZ42"/>
    <mergeCell ref="FJA42:FJB42"/>
    <mergeCell ref="FII42:FIJ42"/>
    <mergeCell ref="FIK42:FIL42"/>
    <mergeCell ref="FIM42:FIN42"/>
    <mergeCell ref="FIO42:FIP42"/>
    <mergeCell ref="FIQ42:FIR42"/>
    <mergeCell ref="FHY42:FHZ42"/>
    <mergeCell ref="FIA42:FIB42"/>
    <mergeCell ref="FIC42:FID42"/>
    <mergeCell ref="FIE42:FIF42"/>
    <mergeCell ref="FIG42:FIH42"/>
    <mergeCell ref="FHO42:FHP42"/>
    <mergeCell ref="FHQ42:FHR42"/>
    <mergeCell ref="FHS42:FHT42"/>
    <mergeCell ref="FHU42:FHV42"/>
    <mergeCell ref="FHW42:FHX42"/>
    <mergeCell ref="FHE42:FHF42"/>
    <mergeCell ref="FHG42:FHH42"/>
    <mergeCell ref="FHI42:FHJ42"/>
    <mergeCell ref="FHK42:FHL42"/>
    <mergeCell ref="FHM42:FHN42"/>
    <mergeCell ref="FGU42:FGV42"/>
    <mergeCell ref="FGW42:FGX42"/>
    <mergeCell ref="FGY42:FGZ42"/>
    <mergeCell ref="FHA42:FHB42"/>
    <mergeCell ref="FHC42:FHD42"/>
    <mergeCell ref="FGK42:FGL42"/>
    <mergeCell ref="FGM42:FGN42"/>
    <mergeCell ref="FGO42:FGP42"/>
    <mergeCell ref="FGQ42:FGR42"/>
    <mergeCell ref="FGS42:FGT42"/>
    <mergeCell ref="FGA42:FGB42"/>
    <mergeCell ref="FGC42:FGD42"/>
    <mergeCell ref="FGE42:FGF42"/>
    <mergeCell ref="FGG42:FGH42"/>
    <mergeCell ref="FGI42:FGJ42"/>
    <mergeCell ref="FFQ42:FFR42"/>
    <mergeCell ref="FFS42:FFT42"/>
    <mergeCell ref="FFU42:FFV42"/>
    <mergeCell ref="FFW42:FFX42"/>
    <mergeCell ref="FFY42:FFZ42"/>
    <mergeCell ref="FFG42:FFH42"/>
    <mergeCell ref="FFI42:FFJ42"/>
    <mergeCell ref="FFK42:FFL42"/>
    <mergeCell ref="FFM42:FFN42"/>
    <mergeCell ref="FFO42:FFP42"/>
    <mergeCell ref="FEW42:FEX42"/>
    <mergeCell ref="FEY42:FEZ42"/>
    <mergeCell ref="FFA42:FFB42"/>
    <mergeCell ref="FFC42:FFD42"/>
    <mergeCell ref="FFE42:FFF42"/>
    <mergeCell ref="FEM42:FEN42"/>
    <mergeCell ref="FEO42:FEP42"/>
    <mergeCell ref="FEQ42:FER42"/>
    <mergeCell ref="FES42:FET42"/>
    <mergeCell ref="FEU42:FEV42"/>
    <mergeCell ref="FEC42:FED42"/>
    <mergeCell ref="FEE42:FEF42"/>
    <mergeCell ref="FEG42:FEH42"/>
    <mergeCell ref="FEI42:FEJ42"/>
    <mergeCell ref="FEK42:FEL42"/>
    <mergeCell ref="FDS42:FDT42"/>
    <mergeCell ref="FDU42:FDV42"/>
    <mergeCell ref="FDW42:FDX42"/>
    <mergeCell ref="FDY42:FDZ42"/>
    <mergeCell ref="FEA42:FEB42"/>
    <mergeCell ref="FDI42:FDJ42"/>
    <mergeCell ref="FDK42:FDL42"/>
    <mergeCell ref="FDM42:FDN42"/>
    <mergeCell ref="FDO42:FDP42"/>
    <mergeCell ref="FDQ42:FDR42"/>
    <mergeCell ref="FCY42:FCZ42"/>
    <mergeCell ref="FDA42:FDB42"/>
    <mergeCell ref="FDC42:FDD42"/>
    <mergeCell ref="FDE42:FDF42"/>
    <mergeCell ref="FDG42:FDH42"/>
    <mergeCell ref="FCO42:FCP42"/>
    <mergeCell ref="FCQ42:FCR42"/>
    <mergeCell ref="FCS42:FCT42"/>
    <mergeCell ref="FCU42:FCV42"/>
    <mergeCell ref="FCW42:FCX42"/>
    <mergeCell ref="FCE42:FCF42"/>
    <mergeCell ref="FCG42:FCH42"/>
    <mergeCell ref="FCI42:FCJ42"/>
    <mergeCell ref="FCK42:FCL42"/>
    <mergeCell ref="FCM42:FCN42"/>
    <mergeCell ref="FBU42:FBV42"/>
    <mergeCell ref="FBW42:FBX42"/>
    <mergeCell ref="FBY42:FBZ42"/>
    <mergeCell ref="FCA42:FCB42"/>
    <mergeCell ref="FCC42:FCD42"/>
    <mergeCell ref="FBK42:FBL42"/>
    <mergeCell ref="FBM42:FBN42"/>
    <mergeCell ref="FBO42:FBP42"/>
    <mergeCell ref="FBQ42:FBR42"/>
    <mergeCell ref="FBS42:FBT42"/>
    <mergeCell ref="FBA42:FBB42"/>
    <mergeCell ref="FBC42:FBD42"/>
    <mergeCell ref="FBE42:FBF42"/>
    <mergeCell ref="FBG42:FBH42"/>
    <mergeCell ref="FBI42:FBJ42"/>
    <mergeCell ref="FAQ42:FAR42"/>
    <mergeCell ref="FAS42:FAT42"/>
    <mergeCell ref="FAU42:FAV42"/>
    <mergeCell ref="FAW42:FAX42"/>
    <mergeCell ref="FAY42:FAZ42"/>
    <mergeCell ref="FAG42:FAH42"/>
    <mergeCell ref="FAI42:FAJ42"/>
    <mergeCell ref="FAK42:FAL42"/>
    <mergeCell ref="FAM42:FAN42"/>
    <mergeCell ref="FAO42:FAP42"/>
    <mergeCell ref="EZW42:EZX42"/>
    <mergeCell ref="EZY42:EZZ42"/>
    <mergeCell ref="FAA42:FAB42"/>
    <mergeCell ref="FAC42:FAD42"/>
    <mergeCell ref="FAE42:FAF42"/>
    <mergeCell ref="EZM42:EZN42"/>
    <mergeCell ref="EZO42:EZP42"/>
    <mergeCell ref="EZQ42:EZR42"/>
    <mergeCell ref="EZS42:EZT42"/>
    <mergeCell ref="EZU42:EZV42"/>
    <mergeCell ref="EZC42:EZD42"/>
    <mergeCell ref="EZE42:EZF42"/>
    <mergeCell ref="EZG42:EZH42"/>
    <mergeCell ref="EZI42:EZJ42"/>
    <mergeCell ref="EZK42:EZL42"/>
    <mergeCell ref="EYS42:EYT42"/>
    <mergeCell ref="EYU42:EYV42"/>
    <mergeCell ref="EYW42:EYX42"/>
    <mergeCell ref="EYY42:EYZ42"/>
    <mergeCell ref="EZA42:EZB42"/>
    <mergeCell ref="EYI42:EYJ42"/>
    <mergeCell ref="EYK42:EYL42"/>
    <mergeCell ref="EYM42:EYN42"/>
    <mergeCell ref="EYO42:EYP42"/>
    <mergeCell ref="EYQ42:EYR42"/>
    <mergeCell ref="EXY42:EXZ42"/>
    <mergeCell ref="EYA42:EYB42"/>
    <mergeCell ref="EYC42:EYD42"/>
    <mergeCell ref="EYE42:EYF42"/>
    <mergeCell ref="EYG42:EYH42"/>
    <mergeCell ref="EXO42:EXP42"/>
    <mergeCell ref="EXQ42:EXR42"/>
    <mergeCell ref="EXS42:EXT42"/>
    <mergeCell ref="EXU42:EXV42"/>
    <mergeCell ref="EXW42:EXX42"/>
    <mergeCell ref="EXE42:EXF42"/>
    <mergeCell ref="EXG42:EXH42"/>
    <mergeCell ref="EXI42:EXJ42"/>
    <mergeCell ref="EXK42:EXL42"/>
    <mergeCell ref="EXM42:EXN42"/>
    <mergeCell ref="EWU42:EWV42"/>
    <mergeCell ref="EWW42:EWX42"/>
    <mergeCell ref="EWY42:EWZ42"/>
    <mergeCell ref="EXA42:EXB42"/>
    <mergeCell ref="EXC42:EXD42"/>
    <mergeCell ref="EWK42:EWL42"/>
    <mergeCell ref="EWM42:EWN42"/>
    <mergeCell ref="EWO42:EWP42"/>
    <mergeCell ref="EWQ42:EWR42"/>
    <mergeCell ref="EWS42:EWT42"/>
    <mergeCell ref="EWA42:EWB42"/>
    <mergeCell ref="EWC42:EWD42"/>
    <mergeCell ref="EWE42:EWF42"/>
    <mergeCell ref="EWG42:EWH42"/>
    <mergeCell ref="EWI42:EWJ42"/>
    <mergeCell ref="EVQ42:EVR42"/>
    <mergeCell ref="EVS42:EVT42"/>
    <mergeCell ref="EVU42:EVV42"/>
    <mergeCell ref="EVW42:EVX42"/>
    <mergeCell ref="EVY42:EVZ42"/>
    <mergeCell ref="EVG42:EVH42"/>
    <mergeCell ref="EVI42:EVJ42"/>
    <mergeCell ref="EVK42:EVL42"/>
    <mergeCell ref="EVM42:EVN42"/>
    <mergeCell ref="EVO42:EVP42"/>
    <mergeCell ref="EUW42:EUX42"/>
    <mergeCell ref="EUY42:EUZ42"/>
    <mergeCell ref="EVA42:EVB42"/>
    <mergeCell ref="EVC42:EVD42"/>
    <mergeCell ref="EVE42:EVF42"/>
    <mergeCell ref="EUM42:EUN42"/>
    <mergeCell ref="EUO42:EUP42"/>
    <mergeCell ref="EUQ42:EUR42"/>
    <mergeCell ref="EUS42:EUT42"/>
    <mergeCell ref="EUU42:EUV42"/>
    <mergeCell ref="EUC42:EUD42"/>
    <mergeCell ref="EUE42:EUF42"/>
    <mergeCell ref="EUG42:EUH42"/>
    <mergeCell ref="EUI42:EUJ42"/>
    <mergeCell ref="EUK42:EUL42"/>
    <mergeCell ref="ETS42:ETT42"/>
    <mergeCell ref="ETU42:ETV42"/>
    <mergeCell ref="ETW42:ETX42"/>
    <mergeCell ref="ETY42:ETZ42"/>
    <mergeCell ref="EUA42:EUB42"/>
    <mergeCell ref="ETI42:ETJ42"/>
    <mergeCell ref="ETK42:ETL42"/>
    <mergeCell ref="ETM42:ETN42"/>
    <mergeCell ref="ETO42:ETP42"/>
    <mergeCell ref="ETQ42:ETR42"/>
    <mergeCell ref="ESY42:ESZ42"/>
    <mergeCell ref="ETA42:ETB42"/>
    <mergeCell ref="ETC42:ETD42"/>
    <mergeCell ref="ETE42:ETF42"/>
    <mergeCell ref="ETG42:ETH42"/>
    <mergeCell ref="ESO42:ESP42"/>
    <mergeCell ref="ESQ42:ESR42"/>
    <mergeCell ref="ESS42:EST42"/>
    <mergeCell ref="ESU42:ESV42"/>
    <mergeCell ref="ESW42:ESX42"/>
    <mergeCell ref="ESE42:ESF42"/>
    <mergeCell ref="ESG42:ESH42"/>
    <mergeCell ref="ESI42:ESJ42"/>
    <mergeCell ref="ESK42:ESL42"/>
    <mergeCell ref="ESM42:ESN42"/>
    <mergeCell ref="ERU42:ERV42"/>
    <mergeCell ref="ERW42:ERX42"/>
    <mergeCell ref="ERY42:ERZ42"/>
    <mergeCell ref="ESA42:ESB42"/>
    <mergeCell ref="ESC42:ESD42"/>
    <mergeCell ref="ERK42:ERL42"/>
    <mergeCell ref="ERM42:ERN42"/>
    <mergeCell ref="ERO42:ERP42"/>
    <mergeCell ref="ERQ42:ERR42"/>
    <mergeCell ref="ERS42:ERT42"/>
    <mergeCell ref="ERA42:ERB42"/>
    <mergeCell ref="ERC42:ERD42"/>
    <mergeCell ref="ERE42:ERF42"/>
    <mergeCell ref="ERG42:ERH42"/>
    <mergeCell ref="ERI42:ERJ42"/>
    <mergeCell ref="EQQ42:EQR42"/>
    <mergeCell ref="EQS42:EQT42"/>
    <mergeCell ref="EQU42:EQV42"/>
    <mergeCell ref="EQW42:EQX42"/>
    <mergeCell ref="EQY42:EQZ42"/>
    <mergeCell ref="EQG42:EQH42"/>
    <mergeCell ref="EQI42:EQJ42"/>
    <mergeCell ref="EQK42:EQL42"/>
    <mergeCell ref="EQM42:EQN42"/>
    <mergeCell ref="EQO42:EQP42"/>
    <mergeCell ref="EPW42:EPX42"/>
    <mergeCell ref="EPY42:EPZ42"/>
    <mergeCell ref="EQA42:EQB42"/>
    <mergeCell ref="EQC42:EQD42"/>
    <mergeCell ref="EQE42:EQF42"/>
    <mergeCell ref="EPM42:EPN42"/>
    <mergeCell ref="EPO42:EPP42"/>
    <mergeCell ref="EPQ42:EPR42"/>
    <mergeCell ref="EPS42:EPT42"/>
    <mergeCell ref="EPU42:EPV42"/>
    <mergeCell ref="EPC42:EPD42"/>
    <mergeCell ref="EPE42:EPF42"/>
    <mergeCell ref="EPG42:EPH42"/>
    <mergeCell ref="EPI42:EPJ42"/>
    <mergeCell ref="EPK42:EPL42"/>
    <mergeCell ref="EOS42:EOT42"/>
    <mergeCell ref="EOU42:EOV42"/>
    <mergeCell ref="EOW42:EOX42"/>
    <mergeCell ref="EOY42:EOZ42"/>
    <mergeCell ref="EPA42:EPB42"/>
    <mergeCell ref="EOI42:EOJ42"/>
    <mergeCell ref="EOK42:EOL42"/>
    <mergeCell ref="EOM42:EON42"/>
    <mergeCell ref="EOO42:EOP42"/>
    <mergeCell ref="EOQ42:EOR42"/>
    <mergeCell ref="ENY42:ENZ42"/>
    <mergeCell ref="EOA42:EOB42"/>
    <mergeCell ref="EOC42:EOD42"/>
    <mergeCell ref="EOE42:EOF42"/>
    <mergeCell ref="EOG42:EOH42"/>
    <mergeCell ref="ENO42:ENP42"/>
    <mergeCell ref="ENQ42:ENR42"/>
    <mergeCell ref="ENS42:ENT42"/>
    <mergeCell ref="ENU42:ENV42"/>
    <mergeCell ref="ENW42:ENX42"/>
    <mergeCell ref="ENE42:ENF42"/>
    <mergeCell ref="ENG42:ENH42"/>
    <mergeCell ref="ENI42:ENJ42"/>
    <mergeCell ref="ENK42:ENL42"/>
    <mergeCell ref="ENM42:ENN42"/>
    <mergeCell ref="EMU42:EMV42"/>
    <mergeCell ref="EMW42:EMX42"/>
    <mergeCell ref="EMY42:EMZ42"/>
    <mergeCell ref="ENA42:ENB42"/>
    <mergeCell ref="ENC42:END42"/>
    <mergeCell ref="EMK42:EML42"/>
    <mergeCell ref="EMM42:EMN42"/>
    <mergeCell ref="EMO42:EMP42"/>
    <mergeCell ref="EMQ42:EMR42"/>
    <mergeCell ref="EMS42:EMT42"/>
    <mergeCell ref="EMA42:EMB42"/>
    <mergeCell ref="EMC42:EMD42"/>
    <mergeCell ref="EME42:EMF42"/>
    <mergeCell ref="EMG42:EMH42"/>
    <mergeCell ref="EMI42:EMJ42"/>
    <mergeCell ref="ELQ42:ELR42"/>
    <mergeCell ref="ELS42:ELT42"/>
    <mergeCell ref="ELU42:ELV42"/>
    <mergeCell ref="ELW42:ELX42"/>
    <mergeCell ref="ELY42:ELZ42"/>
    <mergeCell ref="ELG42:ELH42"/>
    <mergeCell ref="ELI42:ELJ42"/>
    <mergeCell ref="ELK42:ELL42"/>
    <mergeCell ref="ELM42:ELN42"/>
    <mergeCell ref="ELO42:ELP42"/>
    <mergeCell ref="EKW42:EKX42"/>
    <mergeCell ref="EKY42:EKZ42"/>
    <mergeCell ref="ELA42:ELB42"/>
    <mergeCell ref="ELC42:ELD42"/>
    <mergeCell ref="ELE42:ELF42"/>
    <mergeCell ref="EKM42:EKN42"/>
    <mergeCell ref="EKO42:EKP42"/>
    <mergeCell ref="EKQ42:EKR42"/>
    <mergeCell ref="EKS42:EKT42"/>
    <mergeCell ref="EKU42:EKV42"/>
    <mergeCell ref="EKC42:EKD42"/>
    <mergeCell ref="EKE42:EKF42"/>
    <mergeCell ref="EKG42:EKH42"/>
    <mergeCell ref="EKI42:EKJ42"/>
    <mergeCell ref="EKK42:EKL42"/>
    <mergeCell ref="EJS42:EJT42"/>
    <mergeCell ref="EJU42:EJV42"/>
    <mergeCell ref="EJW42:EJX42"/>
    <mergeCell ref="EJY42:EJZ42"/>
    <mergeCell ref="EKA42:EKB42"/>
    <mergeCell ref="EJI42:EJJ42"/>
    <mergeCell ref="EJK42:EJL42"/>
    <mergeCell ref="EJM42:EJN42"/>
    <mergeCell ref="EJO42:EJP42"/>
    <mergeCell ref="EJQ42:EJR42"/>
    <mergeCell ref="EIY42:EIZ42"/>
    <mergeCell ref="EJA42:EJB42"/>
    <mergeCell ref="EJC42:EJD42"/>
    <mergeCell ref="EJE42:EJF42"/>
    <mergeCell ref="EJG42:EJH42"/>
    <mergeCell ref="EIO42:EIP42"/>
    <mergeCell ref="EIQ42:EIR42"/>
    <mergeCell ref="EIS42:EIT42"/>
    <mergeCell ref="EIU42:EIV42"/>
    <mergeCell ref="EIW42:EIX42"/>
    <mergeCell ref="EIE42:EIF42"/>
    <mergeCell ref="EIG42:EIH42"/>
    <mergeCell ref="EII42:EIJ42"/>
    <mergeCell ref="EIK42:EIL42"/>
    <mergeCell ref="EIM42:EIN42"/>
    <mergeCell ref="EHU42:EHV42"/>
    <mergeCell ref="EHW42:EHX42"/>
    <mergeCell ref="EHY42:EHZ42"/>
    <mergeCell ref="EIA42:EIB42"/>
    <mergeCell ref="EIC42:EID42"/>
    <mergeCell ref="EHK42:EHL42"/>
    <mergeCell ref="EHM42:EHN42"/>
    <mergeCell ref="EHO42:EHP42"/>
    <mergeCell ref="EHQ42:EHR42"/>
    <mergeCell ref="EHS42:EHT42"/>
    <mergeCell ref="EHA42:EHB42"/>
    <mergeCell ref="EHC42:EHD42"/>
    <mergeCell ref="EHE42:EHF42"/>
    <mergeCell ref="EHG42:EHH42"/>
    <mergeCell ref="EHI42:EHJ42"/>
    <mergeCell ref="EGQ42:EGR42"/>
    <mergeCell ref="EGS42:EGT42"/>
    <mergeCell ref="EGU42:EGV42"/>
    <mergeCell ref="EGW42:EGX42"/>
    <mergeCell ref="EGY42:EGZ42"/>
    <mergeCell ref="EGG42:EGH42"/>
    <mergeCell ref="EGI42:EGJ42"/>
    <mergeCell ref="EGK42:EGL42"/>
    <mergeCell ref="EGM42:EGN42"/>
    <mergeCell ref="EGO42:EGP42"/>
    <mergeCell ref="EFW42:EFX42"/>
    <mergeCell ref="EFY42:EFZ42"/>
    <mergeCell ref="EGA42:EGB42"/>
    <mergeCell ref="EGC42:EGD42"/>
    <mergeCell ref="EGE42:EGF42"/>
    <mergeCell ref="EFM42:EFN42"/>
    <mergeCell ref="EFO42:EFP42"/>
    <mergeCell ref="EFQ42:EFR42"/>
    <mergeCell ref="EFS42:EFT42"/>
    <mergeCell ref="EFU42:EFV42"/>
    <mergeCell ref="EFC42:EFD42"/>
    <mergeCell ref="EFE42:EFF42"/>
    <mergeCell ref="EFG42:EFH42"/>
    <mergeCell ref="EFI42:EFJ42"/>
    <mergeCell ref="EFK42:EFL42"/>
    <mergeCell ref="EES42:EET42"/>
    <mergeCell ref="EEU42:EEV42"/>
    <mergeCell ref="EEW42:EEX42"/>
    <mergeCell ref="EEY42:EEZ42"/>
    <mergeCell ref="EFA42:EFB42"/>
    <mergeCell ref="EEI42:EEJ42"/>
    <mergeCell ref="EEK42:EEL42"/>
    <mergeCell ref="EEM42:EEN42"/>
    <mergeCell ref="EEO42:EEP42"/>
    <mergeCell ref="EEQ42:EER42"/>
    <mergeCell ref="EDY42:EDZ42"/>
    <mergeCell ref="EEA42:EEB42"/>
    <mergeCell ref="EEC42:EED42"/>
    <mergeCell ref="EEE42:EEF42"/>
    <mergeCell ref="EEG42:EEH42"/>
    <mergeCell ref="EDO42:EDP42"/>
    <mergeCell ref="EDQ42:EDR42"/>
    <mergeCell ref="EDS42:EDT42"/>
    <mergeCell ref="EDU42:EDV42"/>
    <mergeCell ref="EDW42:EDX42"/>
    <mergeCell ref="EDE42:EDF42"/>
    <mergeCell ref="EDG42:EDH42"/>
    <mergeCell ref="EDI42:EDJ42"/>
    <mergeCell ref="EDK42:EDL42"/>
    <mergeCell ref="EDM42:EDN42"/>
    <mergeCell ref="ECU42:ECV42"/>
    <mergeCell ref="ECW42:ECX42"/>
    <mergeCell ref="ECY42:ECZ42"/>
    <mergeCell ref="EDA42:EDB42"/>
    <mergeCell ref="EDC42:EDD42"/>
    <mergeCell ref="ECK42:ECL42"/>
    <mergeCell ref="ECM42:ECN42"/>
    <mergeCell ref="ECO42:ECP42"/>
    <mergeCell ref="ECQ42:ECR42"/>
    <mergeCell ref="ECS42:ECT42"/>
    <mergeCell ref="ECA42:ECB42"/>
    <mergeCell ref="ECC42:ECD42"/>
    <mergeCell ref="ECE42:ECF42"/>
    <mergeCell ref="ECG42:ECH42"/>
    <mergeCell ref="ECI42:ECJ42"/>
    <mergeCell ref="EBQ42:EBR42"/>
    <mergeCell ref="EBS42:EBT42"/>
    <mergeCell ref="EBU42:EBV42"/>
    <mergeCell ref="EBW42:EBX42"/>
    <mergeCell ref="EBY42:EBZ42"/>
    <mergeCell ref="EBG42:EBH42"/>
    <mergeCell ref="EBI42:EBJ42"/>
    <mergeCell ref="EBK42:EBL42"/>
    <mergeCell ref="EBM42:EBN42"/>
    <mergeCell ref="EBO42:EBP42"/>
    <mergeCell ref="EAW42:EAX42"/>
    <mergeCell ref="EAY42:EAZ42"/>
    <mergeCell ref="EBA42:EBB42"/>
    <mergeCell ref="EBC42:EBD42"/>
    <mergeCell ref="EBE42:EBF42"/>
    <mergeCell ref="EAM42:EAN42"/>
    <mergeCell ref="EAO42:EAP42"/>
    <mergeCell ref="EAQ42:EAR42"/>
    <mergeCell ref="EAS42:EAT42"/>
    <mergeCell ref="EAU42:EAV42"/>
    <mergeCell ref="EAC42:EAD42"/>
    <mergeCell ref="EAE42:EAF42"/>
    <mergeCell ref="EAG42:EAH42"/>
    <mergeCell ref="EAI42:EAJ42"/>
    <mergeCell ref="EAK42:EAL42"/>
    <mergeCell ref="DZS42:DZT42"/>
    <mergeCell ref="DZU42:DZV42"/>
    <mergeCell ref="DZW42:DZX42"/>
    <mergeCell ref="DZY42:DZZ42"/>
    <mergeCell ref="EAA42:EAB42"/>
    <mergeCell ref="DZI42:DZJ42"/>
    <mergeCell ref="DZK42:DZL42"/>
    <mergeCell ref="DZM42:DZN42"/>
    <mergeCell ref="DZO42:DZP42"/>
    <mergeCell ref="DZQ42:DZR42"/>
    <mergeCell ref="DYY42:DYZ42"/>
    <mergeCell ref="DZA42:DZB42"/>
    <mergeCell ref="DZC42:DZD42"/>
    <mergeCell ref="DZE42:DZF42"/>
    <mergeCell ref="DZG42:DZH42"/>
    <mergeCell ref="DYO42:DYP42"/>
    <mergeCell ref="DYQ42:DYR42"/>
    <mergeCell ref="DYS42:DYT42"/>
    <mergeCell ref="DYU42:DYV42"/>
    <mergeCell ref="DYW42:DYX42"/>
    <mergeCell ref="DYE42:DYF42"/>
    <mergeCell ref="DYG42:DYH42"/>
    <mergeCell ref="DYI42:DYJ42"/>
    <mergeCell ref="DYK42:DYL42"/>
    <mergeCell ref="DYM42:DYN42"/>
    <mergeCell ref="DXU42:DXV42"/>
    <mergeCell ref="DXW42:DXX42"/>
    <mergeCell ref="DXY42:DXZ42"/>
    <mergeCell ref="DYA42:DYB42"/>
    <mergeCell ref="DYC42:DYD42"/>
    <mergeCell ref="DXK42:DXL42"/>
    <mergeCell ref="DXM42:DXN42"/>
    <mergeCell ref="DXO42:DXP42"/>
    <mergeCell ref="DXQ42:DXR42"/>
    <mergeCell ref="DXS42:DXT42"/>
    <mergeCell ref="DXA42:DXB42"/>
    <mergeCell ref="DXC42:DXD42"/>
    <mergeCell ref="DXE42:DXF42"/>
    <mergeCell ref="DXG42:DXH42"/>
    <mergeCell ref="DXI42:DXJ42"/>
    <mergeCell ref="DWQ42:DWR42"/>
    <mergeCell ref="DWS42:DWT42"/>
    <mergeCell ref="DWU42:DWV42"/>
    <mergeCell ref="DWW42:DWX42"/>
    <mergeCell ref="DWY42:DWZ42"/>
    <mergeCell ref="DWG42:DWH42"/>
    <mergeCell ref="DWI42:DWJ42"/>
    <mergeCell ref="DWK42:DWL42"/>
    <mergeCell ref="DWM42:DWN42"/>
    <mergeCell ref="DWO42:DWP42"/>
    <mergeCell ref="DVW42:DVX42"/>
    <mergeCell ref="DVY42:DVZ42"/>
    <mergeCell ref="DWA42:DWB42"/>
    <mergeCell ref="DWC42:DWD42"/>
    <mergeCell ref="DWE42:DWF42"/>
    <mergeCell ref="DVM42:DVN42"/>
    <mergeCell ref="DVO42:DVP42"/>
    <mergeCell ref="DVQ42:DVR42"/>
    <mergeCell ref="DVS42:DVT42"/>
    <mergeCell ref="DVU42:DVV42"/>
    <mergeCell ref="DVC42:DVD42"/>
    <mergeCell ref="DVE42:DVF42"/>
    <mergeCell ref="DVG42:DVH42"/>
    <mergeCell ref="DVI42:DVJ42"/>
    <mergeCell ref="DVK42:DVL42"/>
    <mergeCell ref="DUS42:DUT42"/>
    <mergeCell ref="DUU42:DUV42"/>
    <mergeCell ref="DUW42:DUX42"/>
    <mergeCell ref="DUY42:DUZ42"/>
    <mergeCell ref="DVA42:DVB42"/>
    <mergeCell ref="DUI42:DUJ42"/>
    <mergeCell ref="DUK42:DUL42"/>
    <mergeCell ref="DUM42:DUN42"/>
    <mergeCell ref="DUO42:DUP42"/>
    <mergeCell ref="DUQ42:DUR42"/>
    <mergeCell ref="DTY42:DTZ42"/>
    <mergeCell ref="DUA42:DUB42"/>
    <mergeCell ref="DUC42:DUD42"/>
    <mergeCell ref="DUE42:DUF42"/>
    <mergeCell ref="DUG42:DUH42"/>
    <mergeCell ref="DTO42:DTP42"/>
    <mergeCell ref="DTQ42:DTR42"/>
    <mergeCell ref="DTS42:DTT42"/>
    <mergeCell ref="DTU42:DTV42"/>
    <mergeCell ref="DTW42:DTX42"/>
    <mergeCell ref="DTE42:DTF42"/>
    <mergeCell ref="DTG42:DTH42"/>
    <mergeCell ref="DTI42:DTJ42"/>
    <mergeCell ref="DTK42:DTL42"/>
    <mergeCell ref="DTM42:DTN42"/>
    <mergeCell ref="DSU42:DSV42"/>
    <mergeCell ref="DSW42:DSX42"/>
    <mergeCell ref="DSY42:DSZ42"/>
    <mergeCell ref="DTA42:DTB42"/>
    <mergeCell ref="DTC42:DTD42"/>
    <mergeCell ref="DSK42:DSL42"/>
    <mergeCell ref="DSM42:DSN42"/>
    <mergeCell ref="DSO42:DSP42"/>
    <mergeCell ref="DSQ42:DSR42"/>
    <mergeCell ref="DSS42:DST42"/>
    <mergeCell ref="DSA42:DSB42"/>
    <mergeCell ref="DSC42:DSD42"/>
    <mergeCell ref="DSE42:DSF42"/>
    <mergeCell ref="DSG42:DSH42"/>
    <mergeCell ref="DSI42:DSJ42"/>
    <mergeCell ref="DRQ42:DRR42"/>
    <mergeCell ref="DRS42:DRT42"/>
    <mergeCell ref="DRU42:DRV42"/>
    <mergeCell ref="DRW42:DRX42"/>
    <mergeCell ref="DRY42:DRZ42"/>
    <mergeCell ref="DRG42:DRH42"/>
    <mergeCell ref="DRI42:DRJ42"/>
    <mergeCell ref="DRK42:DRL42"/>
    <mergeCell ref="DRM42:DRN42"/>
    <mergeCell ref="DRO42:DRP42"/>
    <mergeCell ref="DQW42:DQX42"/>
    <mergeCell ref="DQY42:DQZ42"/>
    <mergeCell ref="DRA42:DRB42"/>
    <mergeCell ref="DRC42:DRD42"/>
    <mergeCell ref="DRE42:DRF42"/>
    <mergeCell ref="DQM42:DQN42"/>
    <mergeCell ref="DQO42:DQP42"/>
    <mergeCell ref="DQQ42:DQR42"/>
    <mergeCell ref="DQS42:DQT42"/>
    <mergeCell ref="DQU42:DQV42"/>
    <mergeCell ref="DQC42:DQD42"/>
    <mergeCell ref="DQE42:DQF42"/>
    <mergeCell ref="DQG42:DQH42"/>
    <mergeCell ref="DQI42:DQJ42"/>
    <mergeCell ref="DQK42:DQL42"/>
    <mergeCell ref="DPS42:DPT42"/>
    <mergeCell ref="DPU42:DPV42"/>
    <mergeCell ref="DPW42:DPX42"/>
    <mergeCell ref="DPY42:DPZ42"/>
    <mergeCell ref="DQA42:DQB42"/>
    <mergeCell ref="DPI42:DPJ42"/>
    <mergeCell ref="DPK42:DPL42"/>
    <mergeCell ref="DPM42:DPN42"/>
    <mergeCell ref="DPO42:DPP42"/>
    <mergeCell ref="DPQ42:DPR42"/>
    <mergeCell ref="DOY42:DOZ42"/>
    <mergeCell ref="DPA42:DPB42"/>
    <mergeCell ref="DPC42:DPD42"/>
    <mergeCell ref="DPE42:DPF42"/>
    <mergeCell ref="DPG42:DPH42"/>
    <mergeCell ref="DOO42:DOP42"/>
    <mergeCell ref="DOQ42:DOR42"/>
    <mergeCell ref="DOS42:DOT42"/>
    <mergeCell ref="DOU42:DOV42"/>
    <mergeCell ref="DOW42:DOX42"/>
    <mergeCell ref="DOE42:DOF42"/>
    <mergeCell ref="DOG42:DOH42"/>
    <mergeCell ref="DOI42:DOJ42"/>
    <mergeCell ref="DOK42:DOL42"/>
    <mergeCell ref="DOM42:DON42"/>
    <mergeCell ref="DNU42:DNV42"/>
    <mergeCell ref="DNW42:DNX42"/>
    <mergeCell ref="DNY42:DNZ42"/>
    <mergeCell ref="DOA42:DOB42"/>
    <mergeCell ref="DOC42:DOD42"/>
    <mergeCell ref="DNK42:DNL42"/>
    <mergeCell ref="DNM42:DNN42"/>
    <mergeCell ref="DNO42:DNP42"/>
    <mergeCell ref="DNQ42:DNR42"/>
    <mergeCell ref="DNS42:DNT42"/>
    <mergeCell ref="DNA42:DNB42"/>
    <mergeCell ref="DNC42:DND42"/>
    <mergeCell ref="DNE42:DNF42"/>
    <mergeCell ref="DNG42:DNH42"/>
    <mergeCell ref="DNI42:DNJ42"/>
    <mergeCell ref="DMQ42:DMR42"/>
    <mergeCell ref="DMS42:DMT42"/>
    <mergeCell ref="DMU42:DMV42"/>
    <mergeCell ref="DMW42:DMX42"/>
    <mergeCell ref="DMY42:DMZ42"/>
    <mergeCell ref="DMG42:DMH42"/>
    <mergeCell ref="DMI42:DMJ42"/>
    <mergeCell ref="DMK42:DML42"/>
    <mergeCell ref="DMM42:DMN42"/>
    <mergeCell ref="DMO42:DMP42"/>
    <mergeCell ref="DLW42:DLX42"/>
    <mergeCell ref="DLY42:DLZ42"/>
    <mergeCell ref="DMA42:DMB42"/>
    <mergeCell ref="DMC42:DMD42"/>
    <mergeCell ref="DME42:DMF42"/>
    <mergeCell ref="DLM42:DLN42"/>
    <mergeCell ref="DLO42:DLP42"/>
    <mergeCell ref="DLQ42:DLR42"/>
    <mergeCell ref="DLS42:DLT42"/>
    <mergeCell ref="DLU42:DLV42"/>
    <mergeCell ref="DLC42:DLD42"/>
    <mergeCell ref="DLE42:DLF42"/>
    <mergeCell ref="DLG42:DLH42"/>
    <mergeCell ref="DLI42:DLJ42"/>
    <mergeCell ref="DLK42:DLL42"/>
    <mergeCell ref="DKS42:DKT42"/>
    <mergeCell ref="DKU42:DKV42"/>
    <mergeCell ref="DKW42:DKX42"/>
    <mergeCell ref="DKY42:DKZ42"/>
    <mergeCell ref="DLA42:DLB42"/>
    <mergeCell ref="DKI42:DKJ42"/>
    <mergeCell ref="DKK42:DKL42"/>
    <mergeCell ref="DKM42:DKN42"/>
    <mergeCell ref="DKO42:DKP42"/>
    <mergeCell ref="DKQ42:DKR42"/>
    <mergeCell ref="DJY42:DJZ42"/>
    <mergeCell ref="DKA42:DKB42"/>
    <mergeCell ref="DKC42:DKD42"/>
    <mergeCell ref="DKE42:DKF42"/>
    <mergeCell ref="DKG42:DKH42"/>
    <mergeCell ref="DJO42:DJP42"/>
    <mergeCell ref="DJQ42:DJR42"/>
    <mergeCell ref="DJS42:DJT42"/>
    <mergeCell ref="DJU42:DJV42"/>
    <mergeCell ref="DJW42:DJX42"/>
    <mergeCell ref="DJE42:DJF42"/>
    <mergeCell ref="DJG42:DJH42"/>
    <mergeCell ref="DJI42:DJJ42"/>
    <mergeCell ref="DJK42:DJL42"/>
    <mergeCell ref="DJM42:DJN42"/>
    <mergeCell ref="DIU42:DIV42"/>
    <mergeCell ref="DIW42:DIX42"/>
    <mergeCell ref="DIY42:DIZ42"/>
    <mergeCell ref="DJA42:DJB42"/>
    <mergeCell ref="DJC42:DJD42"/>
    <mergeCell ref="DIK42:DIL42"/>
    <mergeCell ref="DIM42:DIN42"/>
    <mergeCell ref="DIO42:DIP42"/>
    <mergeCell ref="DIQ42:DIR42"/>
    <mergeCell ref="DIS42:DIT42"/>
    <mergeCell ref="DIA42:DIB42"/>
    <mergeCell ref="DIC42:DID42"/>
    <mergeCell ref="DIE42:DIF42"/>
    <mergeCell ref="DIG42:DIH42"/>
    <mergeCell ref="DII42:DIJ42"/>
    <mergeCell ref="DHQ42:DHR42"/>
    <mergeCell ref="DHS42:DHT42"/>
    <mergeCell ref="DHU42:DHV42"/>
    <mergeCell ref="DHW42:DHX42"/>
    <mergeCell ref="DHY42:DHZ42"/>
    <mergeCell ref="DHG42:DHH42"/>
    <mergeCell ref="DHI42:DHJ42"/>
    <mergeCell ref="DHK42:DHL42"/>
    <mergeCell ref="DHM42:DHN42"/>
    <mergeCell ref="DHO42:DHP42"/>
    <mergeCell ref="DGW42:DGX42"/>
    <mergeCell ref="DGY42:DGZ42"/>
    <mergeCell ref="DHA42:DHB42"/>
    <mergeCell ref="DHC42:DHD42"/>
    <mergeCell ref="DHE42:DHF42"/>
    <mergeCell ref="DGM42:DGN42"/>
    <mergeCell ref="DGO42:DGP42"/>
    <mergeCell ref="DGQ42:DGR42"/>
    <mergeCell ref="DGS42:DGT42"/>
    <mergeCell ref="DGU42:DGV42"/>
    <mergeCell ref="DGC42:DGD42"/>
    <mergeCell ref="DGE42:DGF42"/>
    <mergeCell ref="DGG42:DGH42"/>
    <mergeCell ref="DGI42:DGJ42"/>
    <mergeCell ref="DGK42:DGL42"/>
    <mergeCell ref="DFS42:DFT42"/>
    <mergeCell ref="DFU42:DFV42"/>
    <mergeCell ref="DFW42:DFX42"/>
    <mergeCell ref="DFY42:DFZ42"/>
    <mergeCell ref="DGA42:DGB42"/>
    <mergeCell ref="DFI42:DFJ42"/>
    <mergeCell ref="DFK42:DFL42"/>
    <mergeCell ref="DFM42:DFN42"/>
    <mergeCell ref="DFO42:DFP42"/>
    <mergeCell ref="DFQ42:DFR42"/>
    <mergeCell ref="DEY42:DEZ42"/>
    <mergeCell ref="DFA42:DFB42"/>
    <mergeCell ref="DFC42:DFD42"/>
    <mergeCell ref="DFE42:DFF42"/>
    <mergeCell ref="DFG42:DFH42"/>
    <mergeCell ref="DEO42:DEP42"/>
    <mergeCell ref="DEQ42:DER42"/>
    <mergeCell ref="DES42:DET42"/>
    <mergeCell ref="DEU42:DEV42"/>
    <mergeCell ref="DEW42:DEX42"/>
    <mergeCell ref="DEE42:DEF42"/>
    <mergeCell ref="DEG42:DEH42"/>
    <mergeCell ref="DEI42:DEJ42"/>
    <mergeCell ref="DEK42:DEL42"/>
    <mergeCell ref="DEM42:DEN42"/>
    <mergeCell ref="DDU42:DDV42"/>
    <mergeCell ref="DDW42:DDX42"/>
    <mergeCell ref="DDY42:DDZ42"/>
    <mergeCell ref="DEA42:DEB42"/>
    <mergeCell ref="DEC42:DED42"/>
    <mergeCell ref="DDK42:DDL42"/>
    <mergeCell ref="DDM42:DDN42"/>
    <mergeCell ref="DDO42:DDP42"/>
    <mergeCell ref="DDQ42:DDR42"/>
    <mergeCell ref="DDS42:DDT42"/>
    <mergeCell ref="DDA42:DDB42"/>
    <mergeCell ref="DDC42:DDD42"/>
    <mergeCell ref="DDE42:DDF42"/>
    <mergeCell ref="DDG42:DDH42"/>
    <mergeCell ref="DDI42:DDJ42"/>
    <mergeCell ref="DCQ42:DCR42"/>
    <mergeCell ref="DCS42:DCT42"/>
    <mergeCell ref="DCU42:DCV42"/>
    <mergeCell ref="DCW42:DCX42"/>
    <mergeCell ref="DCY42:DCZ42"/>
    <mergeCell ref="DCG42:DCH42"/>
    <mergeCell ref="DCI42:DCJ42"/>
    <mergeCell ref="DCK42:DCL42"/>
    <mergeCell ref="DCM42:DCN42"/>
    <mergeCell ref="DCO42:DCP42"/>
    <mergeCell ref="DBW42:DBX42"/>
    <mergeCell ref="DBY42:DBZ42"/>
    <mergeCell ref="DCA42:DCB42"/>
    <mergeCell ref="DCC42:DCD42"/>
    <mergeCell ref="DCE42:DCF42"/>
    <mergeCell ref="DBM42:DBN42"/>
    <mergeCell ref="DBO42:DBP42"/>
    <mergeCell ref="DBQ42:DBR42"/>
    <mergeCell ref="DBS42:DBT42"/>
    <mergeCell ref="DBU42:DBV42"/>
    <mergeCell ref="DBC42:DBD42"/>
    <mergeCell ref="DBE42:DBF42"/>
    <mergeCell ref="DBG42:DBH42"/>
    <mergeCell ref="DBI42:DBJ42"/>
    <mergeCell ref="DBK42:DBL42"/>
    <mergeCell ref="DAS42:DAT42"/>
    <mergeCell ref="DAU42:DAV42"/>
    <mergeCell ref="DAW42:DAX42"/>
    <mergeCell ref="DAY42:DAZ42"/>
    <mergeCell ref="DBA42:DBB42"/>
    <mergeCell ref="DAI42:DAJ42"/>
    <mergeCell ref="DAK42:DAL42"/>
    <mergeCell ref="DAM42:DAN42"/>
    <mergeCell ref="DAO42:DAP42"/>
    <mergeCell ref="DAQ42:DAR42"/>
    <mergeCell ref="CZY42:CZZ42"/>
    <mergeCell ref="DAA42:DAB42"/>
    <mergeCell ref="DAC42:DAD42"/>
    <mergeCell ref="DAE42:DAF42"/>
    <mergeCell ref="DAG42:DAH42"/>
    <mergeCell ref="CZO42:CZP42"/>
    <mergeCell ref="CZQ42:CZR42"/>
    <mergeCell ref="CZS42:CZT42"/>
    <mergeCell ref="CZU42:CZV42"/>
    <mergeCell ref="CZW42:CZX42"/>
    <mergeCell ref="CZE42:CZF42"/>
    <mergeCell ref="CZG42:CZH42"/>
    <mergeCell ref="CZI42:CZJ42"/>
    <mergeCell ref="CZK42:CZL42"/>
    <mergeCell ref="CZM42:CZN42"/>
    <mergeCell ref="CYU42:CYV42"/>
    <mergeCell ref="CYW42:CYX42"/>
    <mergeCell ref="CYY42:CYZ42"/>
    <mergeCell ref="CZA42:CZB42"/>
    <mergeCell ref="CZC42:CZD42"/>
    <mergeCell ref="CYK42:CYL42"/>
    <mergeCell ref="CYM42:CYN42"/>
    <mergeCell ref="CYO42:CYP42"/>
    <mergeCell ref="CYQ42:CYR42"/>
    <mergeCell ref="CYS42:CYT42"/>
    <mergeCell ref="CYA42:CYB42"/>
    <mergeCell ref="CYC42:CYD42"/>
    <mergeCell ref="CYE42:CYF42"/>
    <mergeCell ref="CYG42:CYH42"/>
    <mergeCell ref="CYI42:CYJ42"/>
    <mergeCell ref="CXQ42:CXR42"/>
    <mergeCell ref="CXS42:CXT42"/>
    <mergeCell ref="CXU42:CXV42"/>
    <mergeCell ref="CXW42:CXX42"/>
    <mergeCell ref="CXY42:CXZ42"/>
    <mergeCell ref="CXG42:CXH42"/>
    <mergeCell ref="CXI42:CXJ42"/>
    <mergeCell ref="CXK42:CXL42"/>
    <mergeCell ref="CXM42:CXN42"/>
    <mergeCell ref="CXO42:CXP42"/>
    <mergeCell ref="CWW42:CWX42"/>
    <mergeCell ref="CWY42:CWZ42"/>
    <mergeCell ref="CXA42:CXB42"/>
    <mergeCell ref="CXC42:CXD42"/>
    <mergeCell ref="CXE42:CXF42"/>
    <mergeCell ref="CWM42:CWN42"/>
    <mergeCell ref="CWO42:CWP42"/>
    <mergeCell ref="CWQ42:CWR42"/>
    <mergeCell ref="CWS42:CWT42"/>
    <mergeCell ref="CWU42:CWV42"/>
    <mergeCell ref="CWC42:CWD42"/>
    <mergeCell ref="CWE42:CWF42"/>
    <mergeCell ref="CWG42:CWH42"/>
    <mergeCell ref="CWI42:CWJ42"/>
    <mergeCell ref="CWK42:CWL42"/>
    <mergeCell ref="CVS42:CVT42"/>
    <mergeCell ref="CVU42:CVV42"/>
    <mergeCell ref="CVW42:CVX42"/>
    <mergeCell ref="CVY42:CVZ42"/>
    <mergeCell ref="CWA42:CWB42"/>
    <mergeCell ref="CVI42:CVJ42"/>
    <mergeCell ref="CVK42:CVL42"/>
    <mergeCell ref="CVM42:CVN42"/>
    <mergeCell ref="CVO42:CVP42"/>
    <mergeCell ref="CVQ42:CVR42"/>
    <mergeCell ref="CUY42:CUZ42"/>
    <mergeCell ref="CVA42:CVB42"/>
    <mergeCell ref="CVC42:CVD42"/>
    <mergeCell ref="CVE42:CVF42"/>
    <mergeCell ref="CVG42:CVH42"/>
    <mergeCell ref="CUO42:CUP42"/>
    <mergeCell ref="CUQ42:CUR42"/>
    <mergeCell ref="CUS42:CUT42"/>
    <mergeCell ref="CUU42:CUV42"/>
    <mergeCell ref="CUW42:CUX42"/>
    <mergeCell ref="CUE42:CUF42"/>
    <mergeCell ref="CUG42:CUH42"/>
    <mergeCell ref="CUI42:CUJ42"/>
    <mergeCell ref="CUK42:CUL42"/>
    <mergeCell ref="CUM42:CUN42"/>
    <mergeCell ref="CTU42:CTV42"/>
    <mergeCell ref="CTW42:CTX42"/>
    <mergeCell ref="CTY42:CTZ42"/>
    <mergeCell ref="CUA42:CUB42"/>
    <mergeCell ref="CUC42:CUD42"/>
    <mergeCell ref="CTK42:CTL42"/>
    <mergeCell ref="CTM42:CTN42"/>
    <mergeCell ref="CTO42:CTP42"/>
    <mergeCell ref="CTQ42:CTR42"/>
    <mergeCell ref="CTS42:CTT42"/>
    <mergeCell ref="CTA42:CTB42"/>
    <mergeCell ref="CTC42:CTD42"/>
    <mergeCell ref="CTE42:CTF42"/>
    <mergeCell ref="CTG42:CTH42"/>
    <mergeCell ref="CTI42:CTJ42"/>
    <mergeCell ref="CSQ42:CSR42"/>
    <mergeCell ref="CSS42:CST42"/>
    <mergeCell ref="CSU42:CSV42"/>
    <mergeCell ref="CSW42:CSX42"/>
    <mergeCell ref="CSY42:CSZ42"/>
    <mergeCell ref="CSG42:CSH42"/>
    <mergeCell ref="CSI42:CSJ42"/>
    <mergeCell ref="CSK42:CSL42"/>
    <mergeCell ref="CSM42:CSN42"/>
    <mergeCell ref="CSO42:CSP42"/>
    <mergeCell ref="CRW42:CRX42"/>
    <mergeCell ref="CRY42:CRZ42"/>
    <mergeCell ref="CSA42:CSB42"/>
    <mergeCell ref="CSC42:CSD42"/>
    <mergeCell ref="CSE42:CSF42"/>
    <mergeCell ref="CRM42:CRN42"/>
    <mergeCell ref="CRO42:CRP42"/>
    <mergeCell ref="CRQ42:CRR42"/>
    <mergeCell ref="CRS42:CRT42"/>
    <mergeCell ref="CRU42:CRV42"/>
    <mergeCell ref="CRC42:CRD42"/>
    <mergeCell ref="CRE42:CRF42"/>
    <mergeCell ref="CRG42:CRH42"/>
    <mergeCell ref="CRI42:CRJ42"/>
    <mergeCell ref="CRK42:CRL42"/>
    <mergeCell ref="CQS42:CQT42"/>
    <mergeCell ref="CQU42:CQV42"/>
    <mergeCell ref="CQW42:CQX42"/>
    <mergeCell ref="CQY42:CQZ42"/>
    <mergeCell ref="CRA42:CRB42"/>
    <mergeCell ref="CQI42:CQJ42"/>
    <mergeCell ref="CQK42:CQL42"/>
    <mergeCell ref="CQM42:CQN42"/>
    <mergeCell ref="CQO42:CQP42"/>
    <mergeCell ref="CQQ42:CQR42"/>
    <mergeCell ref="CPY42:CPZ42"/>
    <mergeCell ref="CQA42:CQB42"/>
    <mergeCell ref="CQC42:CQD42"/>
    <mergeCell ref="CQE42:CQF42"/>
    <mergeCell ref="CQG42:CQH42"/>
    <mergeCell ref="CPO42:CPP42"/>
    <mergeCell ref="CPQ42:CPR42"/>
    <mergeCell ref="CPS42:CPT42"/>
    <mergeCell ref="CPU42:CPV42"/>
    <mergeCell ref="CPW42:CPX42"/>
    <mergeCell ref="CPE42:CPF42"/>
    <mergeCell ref="CPG42:CPH42"/>
    <mergeCell ref="CPI42:CPJ42"/>
    <mergeCell ref="CPK42:CPL42"/>
    <mergeCell ref="CPM42:CPN42"/>
    <mergeCell ref="COU42:COV42"/>
    <mergeCell ref="COW42:COX42"/>
    <mergeCell ref="COY42:COZ42"/>
    <mergeCell ref="CPA42:CPB42"/>
    <mergeCell ref="CPC42:CPD42"/>
    <mergeCell ref="COK42:COL42"/>
    <mergeCell ref="COM42:CON42"/>
    <mergeCell ref="COO42:COP42"/>
    <mergeCell ref="COQ42:COR42"/>
    <mergeCell ref="COS42:COT42"/>
    <mergeCell ref="COA42:COB42"/>
    <mergeCell ref="COC42:COD42"/>
    <mergeCell ref="COE42:COF42"/>
    <mergeCell ref="COG42:COH42"/>
    <mergeCell ref="COI42:COJ42"/>
    <mergeCell ref="CNQ42:CNR42"/>
    <mergeCell ref="CNS42:CNT42"/>
    <mergeCell ref="CNU42:CNV42"/>
    <mergeCell ref="CNW42:CNX42"/>
    <mergeCell ref="CNY42:CNZ42"/>
    <mergeCell ref="CNG42:CNH42"/>
    <mergeCell ref="CNI42:CNJ42"/>
    <mergeCell ref="CNK42:CNL42"/>
    <mergeCell ref="CNM42:CNN42"/>
    <mergeCell ref="CNO42:CNP42"/>
    <mergeCell ref="CMW42:CMX42"/>
    <mergeCell ref="CMY42:CMZ42"/>
    <mergeCell ref="CNA42:CNB42"/>
    <mergeCell ref="CNC42:CND42"/>
    <mergeCell ref="CNE42:CNF42"/>
    <mergeCell ref="CMM42:CMN42"/>
    <mergeCell ref="CMO42:CMP42"/>
    <mergeCell ref="CMQ42:CMR42"/>
    <mergeCell ref="CMS42:CMT42"/>
    <mergeCell ref="CMU42:CMV42"/>
    <mergeCell ref="CMC42:CMD42"/>
    <mergeCell ref="CME42:CMF42"/>
    <mergeCell ref="CMG42:CMH42"/>
    <mergeCell ref="CMI42:CMJ42"/>
    <mergeCell ref="CMK42:CML42"/>
    <mergeCell ref="CLS42:CLT42"/>
    <mergeCell ref="CLU42:CLV42"/>
    <mergeCell ref="CLW42:CLX42"/>
    <mergeCell ref="CLY42:CLZ42"/>
    <mergeCell ref="CMA42:CMB42"/>
    <mergeCell ref="CLI42:CLJ42"/>
    <mergeCell ref="CLK42:CLL42"/>
    <mergeCell ref="CLM42:CLN42"/>
    <mergeCell ref="CLO42:CLP42"/>
    <mergeCell ref="CLQ42:CLR42"/>
    <mergeCell ref="CKY42:CKZ42"/>
    <mergeCell ref="CLA42:CLB42"/>
    <mergeCell ref="CLC42:CLD42"/>
    <mergeCell ref="CLE42:CLF42"/>
    <mergeCell ref="CLG42:CLH42"/>
    <mergeCell ref="CKO42:CKP42"/>
    <mergeCell ref="CKQ42:CKR42"/>
    <mergeCell ref="CKS42:CKT42"/>
    <mergeCell ref="CKU42:CKV42"/>
    <mergeCell ref="CKW42:CKX42"/>
    <mergeCell ref="CKE42:CKF42"/>
    <mergeCell ref="CKG42:CKH42"/>
    <mergeCell ref="CKI42:CKJ42"/>
    <mergeCell ref="CKK42:CKL42"/>
    <mergeCell ref="CKM42:CKN42"/>
    <mergeCell ref="CJU42:CJV42"/>
    <mergeCell ref="CJW42:CJX42"/>
    <mergeCell ref="CJY42:CJZ42"/>
    <mergeCell ref="CKA42:CKB42"/>
    <mergeCell ref="CKC42:CKD42"/>
    <mergeCell ref="CJK42:CJL42"/>
    <mergeCell ref="CJM42:CJN42"/>
    <mergeCell ref="CJO42:CJP42"/>
    <mergeCell ref="CJQ42:CJR42"/>
    <mergeCell ref="CJS42:CJT42"/>
    <mergeCell ref="CJA42:CJB42"/>
    <mergeCell ref="CJC42:CJD42"/>
    <mergeCell ref="CJE42:CJF42"/>
    <mergeCell ref="CJG42:CJH42"/>
    <mergeCell ref="CJI42:CJJ42"/>
    <mergeCell ref="CIQ42:CIR42"/>
    <mergeCell ref="CIS42:CIT42"/>
    <mergeCell ref="CIU42:CIV42"/>
    <mergeCell ref="CIW42:CIX42"/>
    <mergeCell ref="CIY42:CIZ42"/>
    <mergeCell ref="CIG42:CIH42"/>
    <mergeCell ref="CII42:CIJ42"/>
    <mergeCell ref="CIK42:CIL42"/>
    <mergeCell ref="CIM42:CIN42"/>
    <mergeCell ref="CIO42:CIP42"/>
    <mergeCell ref="CHW42:CHX42"/>
    <mergeCell ref="CHY42:CHZ42"/>
    <mergeCell ref="CIA42:CIB42"/>
    <mergeCell ref="CIC42:CID42"/>
    <mergeCell ref="CIE42:CIF42"/>
    <mergeCell ref="CHM42:CHN42"/>
    <mergeCell ref="CHO42:CHP42"/>
    <mergeCell ref="CHQ42:CHR42"/>
    <mergeCell ref="CHS42:CHT42"/>
    <mergeCell ref="CHU42:CHV42"/>
    <mergeCell ref="CHC42:CHD42"/>
    <mergeCell ref="CHE42:CHF42"/>
    <mergeCell ref="CHG42:CHH42"/>
    <mergeCell ref="CHI42:CHJ42"/>
    <mergeCell ref="CHK42:CHL42"/>
    <mergeCell ref="CGS42:CGT42"/>
    <mergeCell ref="CGU42:CGV42"/>
    <mergeCell ref="CGW42:CGX42"/>
    <mergeCell ref="CGY42:CGZ42"/>
    <mergeCell ref="CHA42:CHB42"/>
    <mergeCell ref="CGI42:CGJ42"/>
    <mergeCell ref="CGK42:CGL42"/>
    <mergeCell ref="CGM42:CGN42"/>
    <mergeCell ref="CGO42:CGP42"/>
    <mergeCell ref="CGQ42:CGR42"/>
    <mergeCell ref="CFY42:CFZ42"/>
    <mergeCell ref="CGA42:CGB42"/>
    <mergeCell ref="CGC42:CGD42"/>
    <mergeCell ref="CGE42:CGF42"/>
    <mergeCell ref="CGG42:CGH42"/>
    <mergeCell ref="CFO42:CFP42"/>
    <mergeCell ref="CFQ42:CFR42"/>
    <mergeCell ref="CFS42:CFT42"/>
    <mergeCell ref="CFU42:CFV42"/>
    <mergeCell ref="CFW42:CFX42"/>
    <mergeCell ref="CFE42:CFF42"/>
    <mergeCell ref="CFG42:CFH42"/>
    <mergeCell ref="CFI42:CFJ42"/>
    <mergeCell ref="CFK42:CFL42"/>
    <mergeCell ref="CFM42:CFN42"/>
    <mergeCell ref="CEU42:CEV42"/>
    <mergeCell ref="CEW42:CEX42"/>
    <mergeCell ref="CEY42:CEZ42"/>
    <mergeCell ref="CFA42:CFB42"/>
    <mergeCell ref="CFC42:CFD42"/>
    <mergeCell ref="CEK42:CEL42"/>
    <mergeCell ref="CEM42:CEN42"/>
    <mergeCell ref="CEO42:CEP42"/>
    <mergeCell ref="CEQ42:CER42"/>
    <mergeCell ref="CES42:CET42"/>
    <mergeCell ref="CEA42:CEB42"/>
    <mergeCell ref="CEC42:CED42"/>
    <mergeCell ref="CEE42:CEF42"/>
    <mergeCell ref="CEG42:CEH42"/>
    <mergeCell ref="CEI42:CEJ42"/>
    <mergeCell ref="CDQ42:CDR42"/>
    <mergeCell ref="CDS42:CDT42"/>
    <mergeCell ref="CDU42:CDV42"/>
    <mergeCell ref="CDW42:CDX42"/>
    <mergeCell ref="CDY42:CDZ42"/>
    <mergeCell ref="CDG42:CDH42"/>
    <mergeCell ref="CDI42:CDJ42"/>
    <mergeCell ref="CDK42:CDL42"/>
    <mergeCell ref="CDM42:CDN42"/>
    <mergeCell ref="CDO42:CDP42"/>
    <mergeCell ref="CCW42:CCX42"/>
    <mergeCell ref="CCY42:CCZ42"/>
    <mergeCell ref="CDA42:CDB42"/>
    <mergeCell ref="CDC42:CDD42"/>
    <mergeCell ref="CDE42:CDF42"/>
    <mergeCell ref="CCM42:CCN42"/>
    <mergeCell ref="CCO42:CCP42"/>
    <mergeCell ref="CCQ42:CCR42"/>
    <mergeCell ref="CCS42:CCT42"/>
    <mergeCell ref="CCU42:CCV42"/>
    <mergeCell ref="CCC42:CCD42"/>
    <mergeCell ref="CCE42:CCF42"/>
    <mergeCell ref="CCG42:CCH42"/>
    <mergeCell ref="CCI42:CCJ42"/>
    <mergeCell ref="CCK42:CCL42"/>
    <mergeCell ref="CBS42:CBT42"/>
    <mergeCell ref="CBU42:CBV42"/>
    <mergeCell ref="CBW42:CBX42"/>
    <mergeCell ref="CBY42:CBZ42"/>
    <mergeCell ref="CCA42:CCB42"/>
    <mergeCell ref="CBI42:CBJ42"/>
    <mergeCell ref="CBK42:CBL42"/>
    <mergeCell ref="CBM42:CBN42"/>
    <mergeCell ref="CBO42:CBP42"/>
    <mergeCell ref="CBQ42:CBR42"/>
    <mergeCell ref="CAY42:CAZ42"/>
    <mergeCell ref="CBA42:CBB42"/>
    <mergeCell ref="CBC42:CBD42"/>
    <mergeCell ref="CBE42:CBF42"/>
    <mergeCell ref="CBG42:CBH42"/>
    <mergeCell ref="CAO42:CAP42"/>
    <mergeCell ref="CAQ42:CAR42"/>
    <mergeCell ref="CAS42:CAT42"/>
    <mergeCell ref="CAU42:CAV42"/>
    <mergeCell ref="CAW42:CAX42"/>
    <mergeCell ref="CAE42:CAF42"/>
    <mergeCell ref="CAG42:CAH42"/>
    <mergeCell ref="CAI42:CAJ42"/>
    <mergeCell ref="CAK42:CAL42"/>
    <mergeCell ref="CAM42:CAN42"/>
    <mergeCell ref="BZU42:BZV42"/>
    <mergeCell ref="BZW42:BZX42"/>
    <mergeCell ref="BZY42:BZZ42"/>
    <mergeCell ref="CAA42:CAB42"/>
    <mergeCell ref="CAC42:CAD42"/>
    <mergeCell ref="BZK42:BZL42"/>
    <mergeCell ref="BZM42:BZN42"/>
    <mergeCell ref="BZO42:BZP42"/>
    <mergeCell ref="BZQ42:BZR42"/>
    <mergeCell ref="BZS42:BZT42"/>
    <mergeCell ref="BZA42:BZB42"/>
    <mergeCell ref="BZC42:BZD42"/>
    <mergeCell ref="BZE42:BZF42"/>
    <mergeCell ref="BZG42:BZH42"/>
    <mergeCell ref="BZI42:BZJ42"/>
    <mergeCell ref="BYQ42:BYR42"/>
    <mergeCell ref="BYS42:BYT42"/>
    <mergeCell ref="BYU42:BYV42"/>
    <mergeCell ref="BYW42:BYX42"/>
    <mergeCell ref="BYY42:BYZ42"/>
    <mergeCell ref="BYG42:BYH42"/>
    <mergeCell ref="BYI42:BYJ42"/>
    <mergeCell ref="BYK42:BYL42"/>
    <mergeCell ref="BYM42:BYN42"/>
    <mergeCell ref="BYO42:BYP42"/>
    <mergeCell ref="BXW42:BXX42"/>
    <mergeCell ref="BXY42:BXZ42"/>
    <mergeCell ref="BYA42:BYB42"/>
    <mergeCell ref="BYC42:BYD42"/>
    <mergeCell ref="BYE42:BYF42"/>
    <mergeCell ref="BXM42:BXN42"/>
    <mergeCell ref="BXO42:BXP42"/>
    <mergeCell ref="BXQ42:BXR42"/>
    <mergeCell ref="BXS42:BXT42"/>
    <mergeCell ref="BXU42:BXV42"/>
    <mergeCell ref="BXC42:BXD42"/>
    <mergeCell ref="BXE42:BXF42"/>
    <mergeCell ref="BXG42:BXH42"/>
    <mergeCell ref="BXI42:BXJ42"/>
    <mergeCell ref="BXK42:BXL42"/>
    <mergeCell ref="BWS42:BWT42"/>
    <mergeCell ref="BWU42:BWV42"/>
    <mergeCell ref="BWW42:BWX42"/>
    <mergeCell ref="BWY42:BWZ42"/>
    <mergeCell ref="BXA42:BXB42"/>
    <mergeCell ref="BWI42:BWJ42"/>
    <mergeCell ref="BWK42:BWL42"/>
    <mergeCell ref="BWM42:BWN42"/>
    <mergeCell ref="BWO42:BWP42"/>
    <mergeCell ref="BWQ42:BWR42"/>
    <mergeCell ref="BVY42:BVZ42"/>
    <mergeCell ref="BWA42:BWB42"/>
    <mergeCell ref="BWC42:BWD42"/>
    <mergeCell ref="BWE42:BWF42"/>
    <mergeCell ref="BWG42:BWH42"/>
    <mergeCell ref="BVO42:BVP42"/>
    <mergeCell ref="BVQ42:BVR42"/>
    <mergeCell ref="BVS42:BVT42"/>
    <mergeCell ref="BVU42:BVV42"/>
    <mergeCell ref="BVW42:BVX42"/>
    <mergeCell ref="BVE42:BVF42"/>
    <mergeCell ref="BVG42:BVH42"/>
    <mergeCell ref="BVI42:BVJ42"/>
    <mergeCell ref="BVK42:BVL42"/>
    <mergeCell ref="BVM42:BVN42"/>
    <mergeCell ref="BUU42:BUV42"/>
    <mergeCell ref="BUW42:BUX42"/>
    <mergeCell ref="BUY42:BUZ42"/>
    <mergeCell ref="BVA42:BVB42"/>
    <mergeCell ref="BVC42:BVD42"/>
    <mergeCell ref="BUK42:BUL42"/>
    <mergeCell ref="BUM42:BUN42"/>
    <mergeCell ref="BUO42:BUP42"/>
    <mergeCell ref="BUQ42:BUR42"/>
    <mergeCell ref="BUS42:BUT42"/>
    <mergeCell ref="BUA42:BUB42"/>
    <mergeCell ref="BUC42:BUD42"/>
    <mergeCell ref="BUE42:BUF42"/>
    <mergeCell ref="BUG42:BUH42"/>
    <mergeCell ref="BUI42:BUJ42"/>
    <mergeCell ref="BTQ42:BTR42"/>
    <mergeCell ref="BTS42:BTT42"/>
    <mergeCell ref="BTU42:BTV42"/>
    <mergeCell ref="BTW42:BTX42"/>
    <mergeCell ref="BTY42:BTZ42"/>
    <mergeCell ref="BTG42:BTH42"/>
    <mergeCell ref="BTI42:BTJ42"/>
    <mergeCell ref="BTK42:BTL42"/>
    <mergeCell ref="BTM42:BTN42"/>
    <mergeCell ref="BTO42:BTP42"/>
    <mergeCell ref="BSW42:BSX42"/>
    <mergeCell ref="BSY42:BSZ42"/>
    <mergeCell ref="BTA42:BTB42"/>
    <mergeCell ref="BTC42:BTD42"/>
    <mergeCell ref="BTE42:BTF42"/>
    <mergeCell ref="BSM42:BSN42"/>
    <mergeCell ref="BSO42:BSP42"/>
    <mergeCell ref="BSQ42:BSR42"/>
    <mergeCell ref="BSS42:BST42"/>
    <mergeCell ref="BSU42:BSV42"/>
    <mergeCell ref="BSC42:BSD42"/>
    <mergeCell ref="BSE42:BSF42"/>
    <mergeCell ref="BSG42:BSH42"/>
    <mergeCell ref="BSI42:BSJ42"/>
    <mergeCell ref="BSK42:BSL42"/>
    <mergeCell ref="BRS42:BRT42"/>
    <mergeCell ref="BRU42:BRV42"/>
    <mergeCell ref="BRW42:BRX42"/>
    <mergeCell ref="BRY42:BRZ42"/>
    <mergeCell ref="BSA42:BSB42"/>
    <mergeCell ref="BRI42:BRJ42"/>
    <mergeCell ref="BRK42:BRL42"/>
    <mergeCell ref="BRM42:BRN42"/>
    <mergeCell ref="BRO42:BRP42"/>
    <mergeCell ref="BRQ42:BRR42"/>
    <mergeCell ref="BQY42:BQZ42"/>
    <mergeCell ref="BRA42:BRB42"/>
    <mergeCell ref="BRC42:BRD42"/>
    <mergeCell ref="BRE42:BRF42"/>
    <mergeCell ref="BRG42:BRH42"/>
    <mergeCell ref="BQO42:BQP42"/>
    <mergeCell ref="BQQ42:BQR42"/>
    <mergeCell ref="BQS42:BQT42"/>
    <mergeCell ref="BQU42:BQV42"/>
    <mergeCell ref="BQW42:BQX42"/>
    <mergeCell ref="BQE42:BQF42"/>
    <mergeCell ref="BQG42:BQH42"/>
    <mergeCell ref="BQI42:BQJ42"/>
    <mergeCell ref="BQK42:BQL42"/>
    <mergeCell ref="BQM42:BQN42"/>
    <mergeCell ref="BPU42:BPV42"/>
    <mergeCell ref="BPW42:BPX42"/>
    <mergeCell ref="BPY42:BPZ42"/>
    <mergeCell ref="BQA42:BQB42"/>
    <mergeCell ref="BQC42:BQD42"/>
    <mergeCell ref="BPK42:BPL42"/>
    <mergeCell ref="BPM42:BPN42"/>
    <mergeCell ref="BPO42:BPP42"/>
    <mergeCell ref="BPQ42:BPR42"/>
    <mergeCell ref="BPS42:BPT42"/>
    <mergeCell ref="BPA42:BPB42"/>
    <mergeCell ref="BPC42:BPD42"/>
    <mergeCell ref="BPE42:BPF42"/>
    <mergeCell ref="BPG42:BPH42"/>
    <mergeCell ref="BPI42:BPJ42"/>
    <mergeCell ref="BOQ42:BOR42"/>
    <mergeCell ref="BOS42:BOT42"/>
    <mergeCell ref="BOU42:BOV42"/>
    <mergeCell ref="BOW42:BOX42"/>
    <mergeCell ref="BOY42:BOZ42"/>
    <mergeCell ref="BOG42:BOH42"/>
    <mergeCell ref="BOI42:BOJ42"/>
    <mergeCell ref="BOK42:BOL42"/>
    <mergeCell ref="BOM42:BON42"/>
    <mergeCell ref="BOO42:BOP42"/>
    <mergeCell ref="BNW42:BNX42"/>
    <mergeCell ref="BNY42:BNZ42"/>
    <mergeCell ref="BOA42:BOB42"/>
    <mergeCell ref="BOC42:BOD42"/>
    <mergeCell ref="BOE42:BOF42"/>
    <mergeCell ref="BNM42:BNN42"/>
    <mergeCell ref="BNO42:BNP42"/>
    <mergeCell ref="BNQ42:BNR42"/>
    <mergeCell ref="BNS42:BNT42"/>
    <mergeCell ref="BNU42:BNV42"/>
    <mergeCell ref="BNC42:BND42"/>
    <mergeCell ref="BNE42:BNF42"/>
    <mergeCell ref="BNG42:BNH42"/>
    <mergeCell ref="BNI42:BNJ42"/>
    <mergeCell ref="BNK42:BNL42"/>
    <mergeCell ref="BMS42:BMT42"/>
    <mergeCell ref="BMU42:BMV42"/>
    <mergeCell ref="BMW42:BMX42"/>
    <mergeCell ref="BMY42:BMZ42"/>
    <mergeCell ref="BNA42:BNB42"/>
    <mergeCell ref="BMI42:BMJ42"/>
    <mergeCell ref="BMK42:BML42"/>
    <mergeCell ref="BMM42:BMN42"/>
    <mergeCell ref="BMO42:BMP42"/>
    <mergeCell ref="BMQ42:BMR42"/>
    <mergeCell ref="BLY42:BLZ42"/>
    <mergeCell ref="BMA42:BMB42"/>
    <mergeCell ref="BMC42:BMD42"/>
    <mergeCell ref="BME42:BMF42"/>
    <mergeCell ref="BMG42:BMH42"/>
    <mergeCell ref="BLO42:BLP42"/>
    <mergeCell ref="BLQ42:BLR42"/>
    <mergeCell ref="BLS42:BLT42"/>
    <mergeCell ref="BLU42:BLV42"/>
    <mergeCell ref="BLW42:BLX42"/>
    <mergeCell ref="BLE42:BLF42"/>
    <mergeCell ref="BLG42:BLH42"/>
    <mergeCell ref="BLI42:BLJ42"/>
    <mergeCell ref="BLK42:BLL42"/>
    <mergeCell ref="BLM42:BLN42"/>
    <mergeCell ref="BKU42:BKV42"/>
    <mergeCell ref="BKW42:BKX42"/>
    <mergeCell ref="BKY42:BKZ42"/>
    <mergeCell ref="BLA42:BLB42"/>
    <mergeCell ref="BLC42:BLD42"/>
    <mergeCell ref="BKK42:BKL42"/>
    <mergeCell ref="BKM42:BKN42"/>
    <mergeCell ref="BKO42:BKP42"/>
    <mergeCell ref="BKQ42:BKR42"/>
    <mergeCell ref="BKS42:BKT42"/>
    <mergeCell ref="BKA42:BKB42"/>
    <mergeCell ref="BKC42:BKD42"/>
    <mergeCell ref="BKE42:BKF42"/>
    <mergeCell ref="BKG42:BKH42"/>
    <mergeCell ref="BKI42:BKJ42"/>
    <mergeCell ref="BJQ42:BJR42"/>
    <mergeCell ref="BJS42:BJT42"/>
    <mergeCell ref="BJU42:BJV42"/>
    <mergeCell ref="BJW42:BJX42"/>
    <mergeCell ref="BJY42:BJZ42"/>
    <mergeCell ref="BJG42:BJH42"/>
    <mergeCell ref="BJI42:BJJ42"/>
    <mergeCell ref="BJK42:BJL42"/>
    <mergeCell ref="BJM42:BJN42"/>
    <mergeCell ref="BJO42:BJP42"/>
    <mergeCell ref="BIW42:BIX42"/>
    <mergeCell ref="BIY42:BIZ42"/>
    <mergeCell ref="BJA42:BJB42"/>
    <mergeCell ref="BJC42:BJD42"/>
    <mergeCell ref="BJE42:BJF42"/>
    <mergeCell ref="BIM42:BIN42"/>
    <mergeCell ref="BIO42:BIP42"/>
    <mergeCell ref="BIQ42:BIR42"/>
    <mergeCell ref="BIS42:BIT42"/>
    <mergeCell ref="BIU42:BIV42"/>
    <mergeCell ref="BIC42:BID42"/>
    <mergeCell ref="BIE42:BIF42"/>
    <mergeCell ref="BIG42:BIH42"/>
    <mergeCell ref="BII42:BIJ42"/>
    <mergeCell ref="BIK42:BIL42"/>
    <mergeCell ref="BHS42:BHT42"/>
    <mergeCell ref="BHU42:BHV42"/>
    <mergeCell ref="BHW42:BHX42"/>
    <mergeCell ref="BHY42:BHZ42"/>
    <mergeCell ref="BIA42:BIB42"/>
    <mergeCell ref="BHI42:BHJ42"/>
    <mergeCell ref="BHK42:BHL42"/>
    <mergeCell ref="BHM42:BHN42"/>
    <mergeCell ref="BHO42:BHP42"/>
    <mergeCell ref="BHQ42:BHR42"/>
    <mergeCell ref="BGY42:BGZ42"/>
    <mergeCell ref="BHA42:BHB42"/>
    <mergeCell ref="BHC42:BHD42"/>
    <mergeCell ref="BHE42:BHF42"/>
    <mergeCell ref="BHG42:BHH42"/>
    <mergeCell ref="BGO42:BGP42"/>
    <mergeCell ref="BGQ42:BGR42"/>
    <mergeCell ref="BGS42:BGT42"/>
    <mergeCell ref="BGU42:BGV42"/>
    <mergeCell ref="BGW42:BGX42"/>
    <mergeCell ref="BGE42:BGF42"/>
    <mergeCell ref="BGG42:BGH42"/>
    <mergeCell ref="BGI42:BGJ42"/>
    <mergeCell ref="BGK42:BGL42"/>
    <mergeCell ref="BGM42:BGN42"/>
    <mergeCell ref="BFU42:BFV42"/>
    <mergeCell ref="BFW42:BFX42"/>
    <mergeCell ref="BFY42:BFZ42"/>
    <mergeCell ref="BGA42:BGB42"/>
    <mergeCell ref="BGC42:BGD42"/>
    <mergeCell ref="BFK42:BFL42"/>
    <mergeCell ref="BFM42:BFN42"/>
    <mergeCell ref="BFO42:BFP42"/>
    <mergeCell ref="BFQ42:BFR42"/>
    <mergeCell ref="BFS42:BFT42"/>
    <mergeCell ref="BFA42:BFB42"/>
    <mergeCell ref="BFC42:BFD42"/>
    <mergeCell ref="BFE42:BFF42"/>
    <mergeCell ref="BFG42:BFH42"/>
    <mergeCell ref="BFI42:BFJ42"/>
    <mergeCell ref="BEQ42:BER42"/>
    <mergeCell ref="BES42:BET42"/>
    <mergeCell ref="BEU42:BEV42"/>
    <mergeCell ref="BEW42:BEX42"/>
    <mergeCell ref="BEY42:BEZ42"/>
    <mergeCell ref="BEG42:BEH42"/>
    <mergeCell ref="BEI42:BEJ42"/>
    <mergeCell ref="BEK42:BEL42"/>
    <mergeCell ref="BEM42:BEN42"/>
    <mergeCell ref="BEO42:BEP42"/>
    <mergeCell ref="BDW42:BDX42"/>
    <mergeCell ref="BDY42:BDZ42"/>
    <mergeCell ref="BEA42:BEB42"/>
    <mergeCell ref="BEC42:BED42"/>
    <mergeCell ref="BEE42:BEF42"/>
    <mergeCell ref="BDM42:BDN42"/>
    <mergeCell ref="BDO42:BDP42"/>
    <mergeCell ref="BDQ42:BDR42"/>
    <mergeCell ref="BDS42:BDT42"/>
    <mergeCell ref="BDU42:BDV42"/>
    <mergeCell ref="BDC42:BDD42"/>
    <mergeCell ref="BDE42:BDF42"/>
    <mergeCell ref="BDG42:BDH42"/>
    <mergeCell ref="BDI42:BDJ42"/>
    <mergeCell ref="BDK42:BDL42"/>
    <mergeCell ref="BCS42:BCT42"/>
    <mergeCell ref="BCU42:BCV42"/>
    <mergeCell ref="BCW42:BCX42"/>
    <mergeCell ref="BCY42:BCZ42"/>
    <mergeCell ref="BDA42:BDB42"/>
    <mergeCell ref="BCI42:BCJ42"/>
    <mergeCell ref="BCK42:BCL42"/>
    <mergeCell ref="BCM42:BCN42"/>
    <mergeCell ref="BCO42:BCP42"/>
    <mergeCell ref="BCQ42:BCR42"/>
    <mergeCell ref="BBY42:BBZ42"/>
    <mergeCell ref="BCA42:BCB42"/>
    <mergeCell ref="BCC42:BCD42"/>
    <mergeCell ref="BCE42:BCF42"/>
    <mergeCell ref="BCG42:BCH42"/>
    <mergeCell ref="BBO42:BBP42"/>
    <mergeCell ref="BBQ42:BBR42"/>
    <mergeCell ref="BBS42:BBT42"/>
    <mergeCell ref="BBU42:BBV42"/>
    <mergeCell ref="BBW42:BBX42"/>
    <mergeCell ref="BBE42:BBF42"/>
    <mergeCell ref="BBG42:BBH42"/>
    <mergeCell ref="BBI42:BBJ42"/>
    <mergeCell ref="BBK42:BBL42"/>
    <mergeCell ref="BBM42:BBN42"/>
    <mergeCell ref="BAU42:BAV42"/>
    <mergeCell ref="BAW42:BAX42"/>
    <mergeCell ref="BAY42:BAZ42"/>
    <mergeCell ref="BBA42:BBB42"/>
    <mergeCell ref="BBC42:BBD42"/>
    <mergeCell ref="BAK42:BAL42"/>
    <mergeCell ref="BAM42:BAN42"/>
    <mergeCell ref="BAO42:BAP42"/>
    <mergeCell ref="BAQ42:BAR42"/>
    <mergeCell ref="BAS42:BAT42"/>
    <mergeCell ref="BAA42:BAB42"/>
    <mergeCell ref="BAC42:BAD42"/>
    <mergeCell ref="BAE42:BAF42"/>
    <mergeCell ref="BAG42:BAH42"/>
    <mergeCell ref="BAI42:BAJ42"/>
    <mergeCell ref="AZQ42:AZR42"/>
    <mergeCell ref="AZS42:AZT42"/>
    <mergeCell ref="AZU42:AZV42"/>
    <mergeCell ref="AZW42:AZX42"/>
    <mergeCell ref="AZY42:AZZ42"/>
    <mergeCell ref="AZG42:AZH42"/>
    <mergeCell ref="AZI42:AZJ42"/>
    <mergeCell ref="AZK42:AZL42"/>
    <mergeCell ref="AZM42:AZN42"/>
    <mergeCell ref="AZO42:AZP42"/>
    <mergeCell ref="AYW42:AYX42"/>
    <mergeCell ref="AYY42:AYZ42"/>
    <mergeCell ref="AZA42:AZB42"/>
    <mergeCell ref="AZC42:AZD42"/>
    <mergeCell ref="AZE42:AZF42"/>
    <mergeCell ref="AYM42:AYN42"/>
    <mergeCell ref="AYO42:AYP42"/>
    <mergeCell ref="AYQ42:AYR42"/>
    <mergeCell ref="AYS42:AYT42"/>
    <mergeCell ref="AYU42:AYV42"/>
    <mergeCell ref="AYC42:AYD42"/>
    <mergeCell ref="AYE42:AYF42"/>
    <mergeCell ref="AYG42:AYH42"/>
    <mergeCell ref="AYI42:AYJ42"/>
    <mergeCell ref="AYK42:AYL42"/>
    <mergeCell ref="AXS42:AXT42"/>
    <mergeCell ref="AXU42:AXV42"/>
    <mergeCell ref="AXW42:AXX42"/>
    <mergeCell ref="AXY42:AXZ42"/>
    <mergeCell ref="AYA42:AYB42"/>
    <mergeCell ref="AXI42:AXJ42"/>
    <mergeCell ref="AXK42:AXL42"/>
    <mergeCell ref="AXM42:AXN42"/>
    <mergeCell ref="AXO42:AXP42"/>
    <mergeCell ref="AXQ42:AXR42"/>
    <mergeCell ref="AWY42:AWZ42"/>
    <mergeCell ref="AXA42:AXB42"/>
    <mergeCell ref="AXC42:AXD42"/>
    <mergeCell ref="AXE42:AXF42"/>
    <mergeCell ref="AXG42:AXH42"/>
    <mergeCell ref="AWO42:AWP42"/>
    <mergeCell ref="AWQ42:AWR42"/>
    <mergeCell ref="AWS42:AWT42"/>
    <mergeCell ref="AWU42:AWV42"/>
    <mergeCell ref="AWW42:AWX42"/>
    <mergeCell ref="AWE42:AWF42"/>
    <mergeCell ref="AWG42:AWH42"/>
    <mergeCell ref="AWI42:AWJ42"/>
    <mergeCell ref="AWK42:AWL42"/>
    <mergeCell ref="AWM42:AWN42"/>
    <mergeCell ref="AVU42:AVV42"/>
    <mergeCell ref="AVW42:AVX42"/>
    <mergeCell ref="AVY42:AVZ42"/>
    <mergeCell ref="AWA42:AWB42"/>
    <mergeCell ref="AWC42:AWD42"/>
    <mergeCell ref="AVK42:AVL42"/>
    <mergeCell ref="AVM42:AVN42"/>
    <mergeCell ref="AVO42:AVP42"/>
    <mergeCell ref="AVQ42:AVR42"/>
    <mergeCell ref="AVS42:AVT42"/>
    <mergeCell ref="AVA42:AVB42"/>
    <mergeCell ref="AVC42:AVD42"/>
    <mergeCell ref="AVE42:AVF42"/>
    <mergeCell ref="AVG42:AVH42"/>
    <mergeCell ref="AVI42:AVJ42"/>
    <mergeCell ref="AUQ42:AUR42"/>
    <mergeCell ref="AUS42:AUT42"/>
    <mergeCell ref="AUU42:AUV42"/>
    <mergeCell ref="AUW42:AUX42"/>
    <mergeCell ref="AUY42:AUZ42"/>
    <mergeCell ref="AUG42:AUH42"/>
    <mergeCell ref="AUI42:AUJ42"/>
    <mergeCell ref="AUK42:AUL42"/>
    <mergeCell ref="AUM42:AUN42"/>
    <mergeCell ref="AUO42:AUP42"/>
    <mergeCell ref="ATW42:ATX42"/>
    <mergeCell ref="ATY42:ATZ42"/>
    <mergeCell ref="AUA42:AUB42"/>
    <mergeCell ref="AUC42:AUD42"/>
    <mergeCell ref="AUE42:AUF42"/>
    <mergeCell ref="ATM42:ATN42"/>
    <mergeCell ref="ATO42:ATP42"/>
    <mergeCell ref="ATQ42:ATR42"/>
    <mergeCell ref="ATS42:ATT42"/>
    <mergeCell ref="ATU42:ATV42"/>
    <mergeCell ref="ATC42:ATD42"/>
    <mergeCell ref="ATE42:ATF42"/>
    <mergeCell ref="ATG42:ATH42"/>
    <mergeCell ref="ATI42:ATJ42"/>
    <mergeCell ref="ATK42:ATL42"/>
    <mergeCell ref="ASS42:AST42"/>
    <mergeCell ref="ASU42:ASV42"/>
    <mergeCell ref="ASW42:ASX42"/>
    <mergeCell ref="ASY42:ASZ42"/>
    <mergeCell ref="ATA42:ATB42"/>
    <mergeCell ref="ASI42:ASJ42"/>
    <mergeCell ref="ASK42:ASL42"/>
    <mergeCell ref="ASM42:ASN42"/>
    <mergeCell ref="ASO42:ASP42"/>
    <mergeCell ref="ASQ42:ASR42"/>
    <mergeCell ref="ARY42:ARZ42"/>
    <mergeCell ref="ASA42:ASB42"/>
    <mergeCell ref="ASC42:ASD42"/>
    <mergeCell ref="ASE42:ASF42"/>
    <mergeCell ref="ASG42:ASH42"/>
    <mergeCell ref="ARO42:ARP42"/>
    <mergeCell ref="ARQ42:ARR42"/>
    <mergeCell ref="ARS42:ART42"/>
    <mergeCell ref="ARU42:ARV42"/>
    <mergeCell ref="ARW42:ARX42"/>
    <mergeCell ref="ARE42:ARF42"/>
    <mergeCell ref="ARG42:ARH42"/>
    <mergeCell ref="ARI42:ARJ42"/>
    <mergeCell ref="ARK42:ARL42"/>
    <mergeCell ref="ARM42:ARN42"/>
    <mergeCell ref="AQU42:AQV42"/>
    <mergeCell ref="AQW42:AQX42"/>
    <mergeCell ref="AQY42:AQZ42"/>
    <mergeCell ref="ARA42:ARB42"/>
    <mergeCell ref="ARC42:ARD42"/>
    <mergeCell ref="AQK42:AQL42"/>
    <mergeCell ref="AQM42:AQN42"/>
    <mergeCell ref="AQO42:AQP42"/>
    <mergeCell ref="AQQ42:AQR42"/>
    <mergeCell ref="AQS42:AQT42"/>
    <mergeCell ref="AQA42:AQB42"/>
    <mergeCell ref="AQC42:AQD42"/>
    <mergeCell ref="AQE42:AQF42"/>
    <mergeCell ref="AQG42:AQH42"/>
    <mergeCell ref="AQI42:AQJ42"/>
    <mergeCell ref="APQ42:APR42"/>
    <mergeCell ref="APS42:APT42"/>
    <mergeCell ref="APU42:APV42"/>
    <mergeCell ref="APW42:APX42"/>
    <mergeCell ref="APY42:APZ42"/>
    <mergeCell ref="APG42:APH42"/>
    <mergeCell ref="API42:APJ42"/>
    <mergeCell ref="APK42:APL42"/>
    <mergeCell ref="APM42:APN42"/>
    <mergeCell ref="APO42:APP42"/>
    <mergeCell ref="AOW42:AOX42"/>
    <mergeCell ref="AOY42:AOZ42"/>
    <mergeCell ref="APA42:APB42"/>
    <mergeCell ref="APC42:APD42"/>
    <mergeCell ref="APE42:APF42"/>
    <mergeCell ref="AOM42:AON42"/>
    <mergeCell ref="AOO42:AOP42"/>
    <mergeCell ref="AOQ42:AOR42"/>
    <mergeCell ref="AOS42:AOT42"/>
    <mergeCell ref="AOU42:AOV42"/>
    <mergeCell ref="AOC42:AOD42"/>
    <mergeCell ref="AOE42:AOF42"/>
    <mergeCell ref="AOG42:AOH42"/>
    <mergeCell ref="AOI42:AOJ42"/>
    <mergeCell ref="AOK42:AOL42"/>
    <mergeCell ref="ANS42:ANT42"/>
    <mergeCell ref="ANU42:ANV42"/>
    <mergeCell ref="ANW42:ANX42"/>
    <mergeCell ref="ANY42:ANZ42"/>
    <mergeCell ref="AOA42:AOB42"/>
    <mergeCell ref="ANI42:ANJ42"/>
    <mergeCell ref="ANK42:ANL42"/>
    <mergeCell ref="ANM42:ANN42"/>
    <mergeCell ref="ANO42:ANP42"/>
    <mergeCell ref="ANQ42:ANR42"/>
    <mergeCell ref="AMY42:AMZ42"/>
    <mergeCell ref="ANA42:ANB42"/>
    <mergeCell ref="ANC42:AND42"/>
    <mergeCell ref="ANE42:ANF42"/>
    <mergeCell ref="ANG42:ANH42"/>
    <mergeCell ref="AMO42:AMP42"/>
    <mergeCell ref="AMQ42:AMR42"/>
    <mergeCell ref="AMS42:AMT42"/>
    <mergeCell ref="AMU42:AMV42"/>
    <mergeCell ref="AMW42:AMX42"/>
    <mergeCell ref="AME42:AMF42"/>
    <mergeCell ref="AMG42:AMH42"/>
    <mergeCell ref="AMI42:AMJ42"/>
    <mergeCell ref="AMK42:AML42"/>
    <mergeCell ref="AMM42:AMN42"/>
    <mergeCell ref="ALU42:ALV42"/>
    <mergeCell ref="ALW42:ALX42"/>
    <mergeCell ref="ALY42:ALZ42"/>
    <mergeCell ref="AMA42:AMB42"/>
    <mergeCell ref="AMC42:AMD42"/>
    <mergeCell ref="ALK42:ALL42"/>
    <mergeCell ref="ALM42:ALN42"/>
    <mergeCell ref="ALO42:ALP42"/>
    <mergeCell ref="ALQ42:ALR42"/>
    <mergeCell ref="ALS42:ALT42"/>
    <mergeCell ref="ALA42:ALB42"/>
    <mergeCell ref="ALC42:ALD42"/>
    <mergeCell ref="ALE42:ALF42"/>
    <mergeCell ref="ALG42:ALH42"/>
    <mergeCell ref="ALI42:ALJ42"/>
    <mergeCell ref="AKQ42:AKR42"/>
    <mergeCell ref="AKS42:AKT42"/>
    <mergeCell ref="AKU42:AKV42"/>
    <mergeCell ref="AKW42:AKX42"/>
    <mergeCell ref="AKY42:AKZ42"/>
    <mergeCell ref="AKG42:AKH42"/>
    <mergeCell ref="AKI42:AKJ42"/>
    <mergeCell ref="AKK42:AKL42"/>
    <mergeCell ref="AKM42:AKN42"/>
    <mergeCell ref="AKO42:AKP42"/>
    <mergeCell ref="AJW42:AJX42"/>
    <mergeCell ref="AJY42:AJZ42"/>
    <mergeCell ref="AKA42:AKB42"/>
    <mergeCell ref="AKC42:AKD42"/>
    <mergeCell ref="AKE42:AKF42"/>
    <mergeCell ref="AJM42:AJN42"/>
    <mergeCell ref="AJO42:AJP42"/>
    <mergeCell ref="AJQ42:AJR42"/>
    <mergeCell ref="AJS42:AJT42"/>
    <mergeCell ref="AJU42:AJV42"/>
    <mergeCell ref="AJC42:AJD42"/>
    <mergeCell ref="AJE42:AJF42"/>
    <mergeCell ref="AJG42:AJH42"/>
    <mergeCell ref="AJI42:AJJ42"/>
    <mergeCell ref="AJK42:AJL42"/>
    <mergeCell ref="AIS42:AIT42"/>
    <mergeCell ref="AIU42:AIV42"/>
    <mergeCell ref="AIW42:AIX42"/>
    <mergeCell ref="AIY42:AIZ42"/>
    <mergeCell ref="AJA42:AJB42"/>
    <mergeCell ref="AII42:AIJ42"/>
    <mergeCell ref="AIK42:AIL42"/>
    <mergeCell ref="AIM42:AIN42"/>
    <mergeCell ref="AIO42:AIP42"/>
    <mergeCell ref="AIQ42:AIR42"/>
    <mergeCell ref="AHY42:AHZ42"/>
    <mergeCell ref="AIA42:AIB42"/>
    <mergeCell ref="AIC42:AID42"/>
    <mergeCell ref="AIE42:AIF42"/>
    <mergeCell ref="AIG42:AIH42"/>
    <mergeCell ref="AHO42:AHP42"/>
    <mergeCell ref="AHQ42:AHR42"/>
    <mergeCell ref="AHS42:AHT42"/>
    <mergeCell ref="AHU42:AHV42"/>
    <mergeCell ref="AHW42:AHX42"/>
    <mergeCell ref="AHE42:AHF42"/>
    <mergeCell ref="AHG42:AHH42"/>
    <mergeCell ref="AHI42:AHJ42"/>
    <mergeCell ref="AHK42:AHL42"/>
    <mergeCell ref="AHM42:AHN42"/>
    <mergeCell ref="AGU42:AGV42"/>
    <mergeCell ref="AGW42:AGX42"/>
    <mergeCell ref="AGY42:AGZ42"/>
    <mergeCell ref="AHA42:AHB42"/>
    <mergeCell ref="AHC42:AHD42"/>
    <mergeCell ref="AGK42:AGL42"/>
    <mergeCell ref="AGM42:AGN42"/>
    <mergeCell ref="AGO42:AGP42"/>
    <mergeCell ref="AGQ42:AGR42"/>
    <mergeCell ref="AGS42:AGT42"/>
    <mergeCell ref="AGA42:AGB42"/>
    <mergeCell ref="AGC42:AGD42"/>
    <mergeCell ref="AGE42:AGF42"/>
    <mergeCell ref="AGG42:AGH42"/>
    <mergeCell ref="AGI42:AGJ42"/>
    <mergeCell ref="AFQ42:AFR42"/>
    <mergeCell ref="AFS42:AFT42"/>
    <mergeCell ref="AFU42:AFV42"/>
    <mergeCell ref="AFW42:AFX42"/>
    <mergeCell ref="AFY42:AFZ42"/>
    <mergeCell ref="AFG42:AFH42"/>
    <mergeCell ref="AFI42:AFJ42"/>
    <mergeCell ref="AFK42:AFL42"/>
    <mergeCell ref="AFM42:AFN42"/>
    <mergeCell ref="AFO42:AFP42"/>
    <mergeCell ref="AEW42:AEX42"/>
    <mergeCell ref="AEY42:AEZ42"/>
    <mergeCell ref="AFA42:AFB42"/>
    <mergeCell ref="AFC42:AFD42"/>
    <mergeCell ref="AFE42:AFF42"/>
    <mergeCell ref="AEM42:AEN42"/>
    <mergeCell ref="AEO42:AEP42"/>
    <mergeCell ref="AEQ42:AER42"/>
    <mergeCell ref="AES42:AET42"/>
    <mergeCell ref="AEU42:AEV42"/>
    <mergeCell ref="AEC42:AED42"/>
    <mergeCell ref="AEE42:AEF42"/>
    <mergeCell ref="AEG42:AEH42"/>
    <mergeCell ref="AEI42:AEJ42"/>
    <mergeCell ref="AEK42:AEL42"/>
    <mergeCell ref="ADS42:ADT42"/>
    <mergeCell ref="ADU42:ADV42"/>
    <mergeCell ref="ADW42:ADX42"/>
    <mergeCell ref="ADY42:ADZ42"/>
    <mergeCell ref="AEA42:AEB42"/>
    <mergeCell ref="ADI42:ADJ42"/>
    <mergeCell ref="ADK42:ADL42"/>
    <mergeCell ref="ADM42:ADN42"/>
    <mergeCell ref="ADO42:ADP42"/>
    <mergeCell ref="ADQ42:ADR42"/>
    <mergeCell ref="ACY42:ACZ42"/>
    <mergeCell ref="ADA42:ADB42"/>
    <mergeCell ref="ADC42:ADD42"/>
    <mergeCell ref="ADE42:ADF42"/>
    <mergeCell ref="ADG42:ADH42"/>
    <mergeCell ref="ACO42:ACP42"/>
    <mergeCell ref="ACQ42:ACR42"/>
    <mergeCell ref="ACS42:ACT42"/>
    <mergeCell ref="ACU42:ACV42"/>
    <mergeCell ref="ACW42:ACX42"/>
    <mergeCell ref="ACE42:ACF42"/>
    <mergeCell ref="ACG42:ACH42"/>
    <mergeCell ref="ACI42:ACJ42"/>
    <mergeCell ref="ACK42:ACL42"/>
    <mergeCell ref="ACM42:ACN42"/>
    <mergeCell ref="ABU42:ABV42"/>
    <mergeCell ref="ABW42:ABX42"/>
    <mergeCell ref="ABY42:ABZ42"/>
    <mergeCell ref="ACA42:ACB42"/>
    <mergeCell ref="ACC42:ACD42"/>
    <mergeCell ref="ABK42:ABL42"/>
    <mergeCell ref="ABM42:ABN42"/>
    <mergeCell ref="ABO42:ABP42"/>
    <mergeCell ref="ABQ42:ABR42"/>
    <mergeCell ref="ABS42:ABT42"/>
    <mergeCell ref="ABA42:ABB42"/>
    <mergeCell ref="ABC42:ABD42"/>
    <mergeCell ref="ABE42:ABF42"/>
    <mergeCell ref="ABG42:ABH42"/>
    <mergeCell ref="ABI42:ABJ42"/>
    <mergeCell ref="AAQ42:AAR42"/>
    <mergeCell ref="AAS42:AAT42"/>
    <mergeCell ref="AAU42:AAV42"/>
    <mergeCell ref="AAW42:AAX42"/>
    <mergeCell ref="AAY42:AAZ42"/>
    <mergeCell ref="AAG42:AAH42"/>
    <mergeCell ref="AAI42:AAJ42"/>
    <mergeCell ref="AAK42:AAL42"/>
    <mergeCell ref="AAM42:AAN42"/>
    <mergeCell ref="AAO42:AAP42"/>
    <mergeCell ref="ZW42:ZX42"/>
    <mergeCell ref="ZY42:ZZ42"/>
    <mergeCell ref="AAA42:AAB42"/>
    <mergeCell ref="AAC42:AAD42"/>
    <mergeCell ref="AAE42:AAF42"/>
    <mergeCell ref="ZM42:ZN42"/>
    <mergeCell ref="ZO42:ZP42"/>
    <mergeCell ref="ZQ42:ZR42"/>
    <mergeCell ref="ZS42:ZT42"/>
    <mergeCell ref="ZU42:ZV42"/>
    <mergeCell ref="ZC42:ZD42"/>
    <mergeCell ref="ZE42:ZF42"/>
    <mergeCell ref="ZG42:ZH42"/>
    <mergeCell ref="ZI42:ZJ42"/>
    <mergeCell ref="ZK42:ZL42"/>
    <mergeCell ref="YS42:YT42"/>
    <mergeCell ref="YU42:YV42"/>
    <mergeCell ref="YW42:YX42"/>
    <mergeCell ref="YY42:YZ42"/>
    <mergeCell ref="ZA42:ZB42"/>
    <mergeCell ref="YI42:YJ42"/>
    <mergeCell ref="YK42:YL42"/>
    <mergeCell ref="YM42:YN42"/>
    <mergeCell ref="YO42:YP42"/>
    <mergeCell ref="YQ42:YR42"/>
    <mergeCell ref="XY42:XZ42"/>
    <mergeCell ref="YA42:YB42"/>
    <mergeCell ref="YC42:YD42"/>
    <mergeCell ref="YE42:YF42"/>
    <mergeCell ref="YG42:YH42"/>
    <mergeCell ref="XO42:XP42"/>
    <mergeCell ref="XQ42:XR42"/>
    <mergeCell ref="XS42:XT42"/>
    <mergeCell ref="XU42:XV42"/>
    <mergeCell ref="XW42:XX42"/>
    <mergeCell ref="XE42:XF42"/>
    <mergeCell ref="XG42:XH42"/>
    <mergeCell ref="XI42:XJ42"/>
    <mergeCell ref="XK42:XL42"/>
    <mergeCell ref="XM42:XN42"/>
    <mergeCell ref="WU42:WV42"/>
    <mergeCell ref="WW42:WX42"/>
    <mergeCell ref="WY42:WZ42"/>
    <mergeCell ref="XA42:XB42"/>
    <mergeCell ref="XC42:XD42"/>
    <mergeCell ref="WK42:WL42"/>
    <mergeCell ref="WM42:WN42"/>
    <mergeCell ref="WO42:WP42"/>
    <mergeCell ref="WQ42:WR42"/>
    <mergeCell ref="WS42:WT42"/>
    <mergeCell ref="WA42:WB42"/>
    <mergeCell ref="WC42:WD42"/>
    <mergeCell ref="WE42:WF42"/>
    <mergeCell ref="WG42:WH42"/>
    <mergeCell ref="WI42:WJ42"/>
    <mergeCell ref="VQ42:VR42"/>
    <mergeCell ref="VS42:VT42"/>
    <mergeCell ref="VU42:VV42"/>
    <mergeCell ref="VW42:VX42"/>
    <mergeCell ref="VY42:VZ42"/>
    <mergeCell ref="VG42:VH42"/>
    <mergeCell ref="VI42:VJ42"/>
    <mergeCell ref="VK42:VL42"/>
    <mergeCell ref="VM42:VN42"/>
    <mergeCell ref="VO42:VP42"/>
    <mergeCell ref="UW42:UX42"/>
    <mergeCell ref="UY42:UZ42"/>
    <mergeCell ref="VA42:VB42"/>
    <mergeCell ref="VC42:VD42"/>
    <mergeCell ref="VE42:VF42"/>
    <mergeCell ref="UM42:UN42"/>
    <mergeCell ref="UO42:UP42"/>
    <mergeCell ref="UQ42:UR42"/>
    <mergeCell ref="US42:UT42"/>
    <mergeCell ref="UU42:UV42"/>
    <mergeCell ref="UC42:UD42"/>
    <mergeCell ref="UE42:UF42"/>
    <mergeCell ref="UG42:UH42"/>
    <mergeCell ref="UI42:UJ42"/>
    <mergeCell ref="UK42:UL42"/>
    <mergeCell ref="TS42:TT42"/>
    <mergeCell ref="TU42:TV42"/>
    <mergeCell ref="TW42:TX42"/>
    <mergeCell ref="TY42:TZ42"/>
    <mergeCell ref="UA42:UB42"/>
    <mergeCell ref="TI42:TJ42"/>
    <mergeCell ref="TK42:TL42"/>
    <mergeCell ref="TM42:TN42"/>
    <mergeCell ref="TO42:TP42"/>
    <mergeCell ref="TQ42:TR42"/>
    <mergeCell ref="SY42:SZ42"/>
    <mergeCell ref="TA42:TB42"/>
    <mergeCell ref="TC42:TD42"/>
    <mergeCell ref="TE42:TF42"/>
    <mergeCell ref="TG42:TH42"/>
    <mergeCell ref="SO42:SP42"/>
    <mergeCell ref="SQ42:SR42"/>
    <mergeCell ref="SS42:ST42"/>
    <mergeCell ref="SU42:SV42"/>
    <mergeCell ref="SW42:SX42"/>
    <mergeCell ref="SE42:SF42"/>
    <mergeCell ref="SG42:SH42"/>
    <mergeCell ref="SI42:SJ42"/>
    <mergeCell ref="SK42:SL42"/>
    <mergeCell ref="SM42:SN42"/>
    <mergeCell ref="RU42:RV42"/>
    <mergeCell ref="RW42:RX42"/>
    <mergeCell ref="RY42:RZ42"/>
    <mergeCell ref="SA42:SB42"/>
    <mergeCell ref="SC42:SD42"/>
    <mergeCell ref="RK42:RL42"/>
    <mergeCell ref="RM42:RN42"/>
    <mergeCell ref="RO42:RP42"/>
    <mergeCell ref="RQ42:RR42"/>
    <mergeCell ref="RS42:RT42"/>
    <mergeCell ref="RA42:RB42"/>
    <mergeCell ref="RC42:RD42"/>
    <mergeCell ref="RE42:RF42"/>
    <mergeCell ref="RG42:RH42"/>
    <mergeCell ref="RI42:RJ42"/>
    <mergeCell ref="QQ42:QR42"/>
    <mergeCell ref="QS42:QT42"/>
    <mergeCell ref="QU42:QV42"/>
    <mergeCell ref="QW42:QX42"/>
    <mergeCell ref="QY42:QZ42"/>
    <mergeCell ref="QG42:QH42"/>
    <mergeCell ref="QI42:QJ42"/>
    <mergeCell ref="QK42:QL42"/>
    <mergeCell ref="QM42:QN42"/>
    <mergeCell ref="QO42:QP42"/>
    <mergeCell ref="PW42:PX42"/>
    <mergeCell ref="PY42:PZ42"/>
    <mergeCell ref="QA42:QB42"/>
    <mergeCell ref="QC42:QD42"/>
    <mergeCell ref="QE42:QF42"/>
    <mergeCell ref="PM42:PN42"/>
    <mergeCell ref="PO42:PP42"/>
    <mergeCell ref="PQ42:PR42"/>
    <mergeCell ref="PS42:PT42"/>
    <mergeCell ref="PU42:PV42"/>
    <mergeCell ref="PC42:PD42"/>
    <mergeCell ref="PE42:PF42"/>
    <mergeCell ref="PG42:PH42"/>
    <mergeCell ref="PI42:PJ42"/>
    <mergeCell ref="PK42:PL42"/>
    <mergeCell ref="OS42:OT42"/>
    <mergeCell ref="OU42:OV42"/>
    <mergeCell ref="OW42:OX42"/>
    <mergeCell ref="OY42:OZ42"/>
    <mergeCell ref="PA42:PB42"/>
    <mergeCell ref="OI42:OJ42"/>
    <mergeCell ref="OK42:OL42"/>
    <mergeCell ref="OM42:ON42"/>
    <mergeCell ref="OO42:OP42"/>
    <mergeCell ref="OQ42:OR42"/>
    <mergeCell ref="NY42:NZ42"/>
    <mergeCell ref="OA42:OB42"/>
    <mergeCell ref="OC42:OD42"/>
    <mergeCell ref="OE42:OF42"/>
    <mergeCell ref="OG42:OH42"/>
    <mergeCell ref="NO42:NP42"/>
    <mergeCell ref="NQ42:NR42"/>
    <mergeCell ref="NS42:NT42"/>
    <mergeCell ref="NU42:NV42"/>
    <mergeCell ref="NW42:NX42"/>
    <mergeCell ref="NE42:NF42"/>
    <mergeCell ref="NG42:NH42"/>
    <mergeCell ref="NI42:NJ42"/>
    <mergeCell ref="NK42:NL42"/>
    <mergeCell ref="NM42:NN42"/>
    <mergeCell ref="MU42:MV42"/>
    <mergeCell ref="MW42:MX42"/>
    <mergeCell ref="MY42:MZ42"/>
    <mergeCell ref="NA42:NB42"/>
    <mergeCell ref="NC42:ND42"/>
    <mergeCell ref="MK42:ML42"/>
    <mergeCell ref="MM42:MN42"/>
    <mergeCell ref="MO42:MP42"/>
    <mergeCell ref="MQ42:MR42"/>
    <mergeCell ref="MS42:MT42"/>
    <mergeCell ref="MA42:MB42"/>
    <mergeCell ref="MC42:MD42"/>
    <mergeCell ref="ME42:MF42"/>
    <mergeCell ref="MG42:MH42"/>
    <mergeCell ref="MI42:MJ42"/>
    <mergeCell ref="LQ42:LR42"/>
    <mergeCell ref="LS42:LT42"/>
    <mergeCell ref="LU42:LV42"/>
    <mergeCell ref="LW42:LX42"/>
    <mergeCell ref="LY42:LZ42"/>
    <mergeCell ref="LG42:LH42"/>
    <mergeCell ref="LI42:LJ42"/>
    <mergeCell ref="LK42:LL42"/>
    <mergeCell ref="LM42:LN42"/>
    <mergeCell ref="LO42:LP42"/>
    <mergeCell ref="KW42:KX42"/>
    <mergeCell ref="KY42:KZ42"/>
    <mergeCell ref="LA42:LB42"/>
    <mergeCell ref="LC42:LD42"/>
    <mergeCell ref="LE42:LF42"/>
    <mergeCell ref="KM42:KN42"/>
    <mergeCell ref="KO42:KP42"/>
    <mergeCell ref="KQ42:KR42"/>
    <mergeCell ref="KS42:KT42"/>
    <mergeCell ref="KU42:KV42"/>
    <mergeCell ref="KC42:KD42"/>
    <mergeCell ref="KE42:KF42"/>
    <mergeCell ref="KG42:KH42"/>
    <mergeCell ref="KI42:KJ42"/>
    <mergeCell ref="KK42:KL42"/>
    <mergeCell ref="JS42:JT42"/>
    <mergeCell ref="JU42:JV42"/>
    <mergeCell ref="JW42:JX42"/>
    <mergeCell ref="JY42:JZ42"/>
    <mergeCell ref="KA42:KB42"/>
    <mergeCell ref="JI42:JJ42"/>
    <mergeCell ref="JK42:JL42"/>
    <mergeCell ref="JM42:JN42"/>
    <mergeCell ref="JO42:JP42"/>
    <mergeCell ref="JQ42:JR42"/>
    <mergeCell ref="IY42:IZ42"/>
    <mergeCell ref="JA42:JB42"/>
    <mergeCell ref="JC42:JD42"/>
    <mergeCell ref="JE42:JF42"/>
    <mergeCell ref="JG42:JH42"/>
    <mergeCell ref="IO42:IP42"/>
    <mergeCell ref="IQ42:IR42"/>
    <mergeCell ref="IS42:IT42"/>
    <mergeCell ref="IU42:IV42"/>
    <mergeCell ref="IW42:IX42"/>
    <mergeCell ref="IE42:IF42"/>
    <mergeCell ref="IG42:IH42"/>
    <mergeCell ref="II42:IJ42"/>
    <mergeCell ref="IK42:IL42"/>
    <mergeCell ref="IM42:IN42"/>
    <mergeCell ref="HU42:HV42"/>
    <mergeCell ref="HW42:HX42"/>
    <mergeCell ref="HY42:HZ42"/>
    <mergeCell ref="IA42:IB42"/>
    <mergeCell ref="IC42:ID42"/>
    <mergeCell ref="HK42:HL42"/>
    <mergeCell ref="HM42:HN42"/>
    <mergeCell ref="HO42:HP42"/>
    <mergeCell ref="HQ42:HR42"/>
    <mergeCell ref="HS42:HT42"/>
    <mergeCell ref="HA42:HB42"/>
    <mergeCell ref="HC42:HD42"/>
    <mergeCell ref="HE42:HF42"/>
    <mergeCell ref="HG42:HH42"/>
    <mergeCell ref="HI42:HJ42"/>
    <mergeCell ref="GQ42:GR42"/>
    <mergeCell ref="GS42:GT42"/>
    <mergeCell ref="GU42:GV42"/>
    <mergeCell ref="GW42:GX42"/>
    <mergeCell ref="GY42:GZ42"/>
    <mergeCell ref="GG42:GH42"/>
    <mergeCell ref="GI42:GJ42"/>
    <mergeCell ref="GK42:GL42"/>
    <mergeCell ref="GM42:GN42"/>
    <mergeCell ref="GO42:GP42"/>
    <mergeCell ref="FW42:FX42"/>
    <mergeCell ref="FY42:FZ42"/>
    <mergeCell ref="GA42:GB42"/>
    <mergeCell ref="GC42:GD42"/>
    <mergeCell ref="GE42:GF42"/>
    <mergeCell ref="FM42:FN42"/>
    <mergeCell ref="FO42:FP42"/>
    <mergeCell ref="FQ42:FR42"/>
    <mergeCell ref="FS42:FT42"/>
    <mergeCell ref="FU42:FV42"/>
    <mergeCell ref="FC42:FD42"/>
    <mergeCell ref="FE42:FF42"/>
    <mergeCell ref="FG42:FH42"/>
    <mergeCell ref="FI42:FJ42"/>
    <mergeCell ref="FK42:FL42"/>
    <mergeCell ref="ES42:ET42"/>
    <mergeCell ref="EU42:EV42"/>
    <mergeCell ref="EW42:EX42"/>
    <mergeCell ref="EY42:EZ42"/>
    <mergeCell ref="FA42:FB42"/>
    <mergeCell ref="EI42:EJ42"/>
    <mergeCell ref="EK42:EL42"/>
    <mergeCell ref="EM42:EN42"/>
    <mergeCell ref="EO42:EP42"/>
    <mergeCell ref="EQ42:ER42"/>
    <mergeCell ref="DY42:DZ42"/>
    <mergeCell ref="EA42:EB42"/>
    <mergeCell ref="EC42:ED42"/>
    <mergeCell ref="EE42:EF42"/>
    <mergeCell ref="EG42:EH42"/>
    <mergeCell ref="DO42:DP42"/>
    <mergeCell ref="DQ42:DR42"/>
    <mergeCell ref="DS42:DT42"/>
    <mergeCell ref="DU42:DV42"/>
    <mergeCell ref="DW42:DX42"/>
    <mergeCell ref="DE42:DF42"/>
    <mergeCell ref="DG42:DH42"/>
    <mergeCell ref="DI42:DJ42"/>
    <mergeCell ref="DK42:DL42"/>
    <mergeCell ref="DM42:DN42"/>
    <mergeCell ref="CU42:CV42"/>
    <mergeCell ref="CW42:CX42"/>
    <mergeCell ref="CY42:CZ42"/>
    <mergeCell ref="DA42:DB42"/>
    <mergeCell ref="DC42:DD42"/>
    <mergeCell ref="CK42:CL42"/>
    <mergeCell ref="CM42:CN42"/>
    <mergeCell ref="CO42:CP42"/>
    <mergeCell ref="CQ42:CR42"/>
    <mergeCell ref="CS42:CT42"/>
    <mergeCell ref="CA42:CB42"/>
    <mergeCell ref="CC42:CD42"/>
    <mergeCell ref="CE42:CF42"/>
    <mergeCell ref="CG42:CH42"/>
    <mergeCell ref="CI42:CJ42"/>
    <mergeCell ref="BQ42:BR42"/>
    <mergeCell ref="BS42:BT42"/>
    <mergeCell ref="BU42:BV42"/>
    <mergeCell ref="BW42:BX42"/>
    <mergeCell ref="BY42:BZ42"/>
    <mergeCell ref="BG42:BH42"/>
    <mergeCell ref="BI42:BJ42"/>
    <mergeCell ref="BK42:BL42"/>
    <mergeCell ref="BM42:BN42"/>
    <mergeCell ref="BO42:BP42"/>
    <mergeCell ref="AW42:AX42"/>
    <mergeCell ref="AY42:AZ42"/>
    <mergeCell ref="BA42:BB42"/>
    <mergeCell ref="BC42:BD42"/>
    <mergeCell ref="BE42:BF42"/>
    <mergeCell ref="AM42:AN42"/>
    <mergeCell ref="AO42:AP42"/>
    <mergeCell ref="AQ42:AR42"/>
    <mergeCell ref="AS42:AT42"/>
    <mergeCell ref="AU42:AV42"/>
    <mergeCell ref="AC42:AD42"/>
    <mergeCell ref="AE42:AF42"/>
    <mergeCell ref="AG42:AH42"/>
    <mergeCell ref="AI42:AJ42"/>
    <mergeCell ref="AK42:AL42"/>
    <mergeCell ref="W42:X42"/>
    <mergeCell ref="Y42:Z42"/>
    <mergeCell ref="AA42:AB42"/>
    <mergeCell ref="I42:J42"/>
    <mergeCell ref="K42:L42"/>
    <mergeCell ref="M42:N42"/>
    <mergeCell ref="O42:P42"/>
    <mergeCell ref="Q42:R42"/>
    <mergeCell ref="A40:B40"/>
    <mergeCell ref="A42:B42"/>
    <mergeCell ref="C42:D42"/>
    <mergeCell ref="E42:F42"/>
    <mergeCell ref="G42:H42"/>
    <mergeCell ref="A34:B34"/>
    <mergeCell ref="A27:B27"/>
    <mergeCell ref="A33:B33"/>
    <mergeCell ref="A36:B36"/>
    <mergeCell ref="A37:B37"/>
    <mergeCell ref="A35:B35"/>
    <mergeCell ref="A43:B43"/>
    <mergeCell ref="A24:B24"/>
    <mergeCell ref="A25:B25"/>
    <mergeCell ref="A28:B28"/>
    <mergeCell ref="A30:B30"/>
    <mergeCell ref="A31:B31"/>
    <mergeCell ref="A22:B22"/>
    <mergeCell ref="A4:B4"/>
    <mergeCell ref="A13:B13"/>
    <mergeCell ref="A15:B15"/>
    <mergeCell ref="A16:B16"/>
    <mergeCell ref="A17:B17"/>
    <mergeCell ref="A20:B20"/>
    <mergeCell ref="A21:B21"/>
    <mergeCell ref="A18:B18"/>
    <mergeCell ref="S42:T42"/>
    <mergeCell ref="U42:V42"/>
    <mergeCell ref="A26:B26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>
    <pageSetUpPr fitToPage="1"/>
  </sheetPr>
  <dimension ref="A1:B112"/>
  <sheetViews>
    <sheetView showGridLines="0" topLeftCell="A15" zoomScale="90" zoomScaleNormal="90" workbookViewId="0">
      <selection activeCell="A23" sqref="A23"/>
    </sheetView>
  </sheetViews>
  <sheetFormatPr defaultColWidth="9.36328125" defaultRowHeight="14.5" x14ac:dyDescent="0.35"/>
  <cols>
    <col min="1" max="1" width="80.6328125" customWidth="1"/>
    <col min="2" max="2" width="105.36328125" bestFit="1" customWidth="1"/>
  </cols>
  <sheetData>
    <row r="1" spans="1:2" ht="18.5" x14ac:dyDescent="0.35">
      <c r="A1" s="29" t="s">
        <v>0</v>
      </c>
      <c r="B1" s="77"/>
    </row>
    <row r="2" spans="1:2" x14ac:dyDescent="0.35">
      <c r="A2" s="31" t="s">
        <v>221</v>
      </c>
      <c r="B2" s="78"/>
    </row>
    <row r="3" spans="1:2" x14ac:dyDescent="0.35">
      <c r="A3" s="31"/>
      <c r="B3" s="78"/>
    </row>
    <row r="4" spans="1:2" s="88" customFormat="1" ht="18.5" x14ac:dyDescent="0.45">
      <c r="A4" s="193" t="s">
        <v>221</v>
      </c>
      <c r="B4" s="193"/>
    </row>
    <row r="5" spans="1:2" s="88" customFormat="1" ht="14.75" customHeight="1" x14ac:dyDescent="0.45">
      <c r="A5" s="102"/>
      <c r="B5" s="102"/>
    </row>
    <row r="6" spans="1:2" ht="40.25" customHeight="1" x14ac:dyDescent="0.35">
      <c r="A6" s="22" t="s">
        <v>3</v>
      </c>
      <c r="B6" s="7" t="s">
        <v>139</v>
      </c>
    </row>
    <row r="7" spans="1:2" ht="20" customHeight="1" x14ac:dyDescent="0.35">
      <c r="A7" s="13" t="s">
        <v>4</v>
      </c>
      <c r="B7" s="32"/>
    </row>
    <row r="8" spans="1:2" ht="20" customHeight="1" x14ac:dyDescent="0.35">
      <c r="A8" s="10" t="s">
        <v>5</v>
      </c>
      <c r="B8" s="33" t="s">
        <v>140</v>
      </c>
    </row>
    <row r="9" spans="1:2" ht="29" x14ac:dyDescent="0.35">
      <c r="A9" s="6" t="s">
        <v>6</v>
      </c>
      <c r="B9" s="34" t="s">
        <v>141</v>
      </c>
    </row>
    <row r="10" spans="1:2" ht="20" customHeight="1" x14ac:dyDescent="0.35">
      <c r="A10" s="20" t="s">
        <v>102</v>
      </c>
      <c r="B10" s="35" t="s">
        <v>142</v>
      </c>
    </row>
    <row r="11" spans="1:2" ht="20" customHeight="1" x14ac:dyDescent="0.35">
      <c r="A11" s="20" t="s">
        <v>103</v>
      </c>
      <c r="B11" s="35" t="s">
        <v>143</v>
      </c>
    </row>
    <row r="12" spans="1:2" ht="20" customHeight="1" x14ac:dyDescent="0.35">
      <c r="A12" s="20" t="s">
        <v>113</v>
      </c>
      <c r="B12" s="35" t="s">
        <v>144</v>
      </c>
    </row>
    <row r="13" spans="1:2" ht="20" customHeight="1" x14ac:dyDescent="0.35">
      <c r="A13" s="20" t="s">
        <v>114</v>
      </c>
      <c r="B13" s="35" t="s">
        <v>145</v>
      </c>
    </row>
    <row r="14" spans="1:2" ht="29" x14ac:dyDescent="0.35">
      <c r="A14" s="20" t="s">
        <v>115</v>
      </c>
      <c r="B14" s="35" t="s">
        <v>146</v>
      </c>
    </row>
    <row r="15" spans="1:2" ht="20" customHeight="1" x14ac:dyDescent="0.35">
      <c r="A15" s="6" t="s">
        <v>7</v>
      </c>
      <c r="B15" s="34" t="s">
        <v>147</v>
      </c>
    </row>
    <row r="16" spans="1:2" ht="20" customHeight="1" x14ac:dyDescent="0.35">
      <c r="A16" s="20" t="s">
        <v>8</v>
      </c>
      <c r="B16" s="35" t="s">
        <v>230</v>
      </c>
    </row>
    <row r="17" spans="1:2" ht="20" customHeight="1" x14ac:dyDescent="0.35">
      <c r="A17" s="20" t="s">
        <v>116</v>
      </c>
      <c r="B17" s="35" t="s">
        <v>231</v>
      </c>
    </row>
    <row r="18" spans="1:2" ht="20" customHeight="1" x14ac:dyDescent="0.35">
      <c r="A18" s="6" t="s">
        <v>9</v>
      </c>
      <c r="B18" s="34" t="s">
        <v>148</v>
      </c>
    </row>
    <row r="19" spans="1:2" x14ac:dyDescent="0.35">
      <c r="A19" s="20" t="s">
        <v>10</v>
      </c>
      <c r="B19" s="35" t="s">
        <v>149</v>
      </c>
    </row>
    <row r="20" spans="1:2" ht="29" x14ac:dyDescent="0.35">
      <c r="A20" s="20" t="s">
        <v>11</v>
      </c>
      <c r="B20" s="35" t="s">
        <v>150</v>
      </c>
    </row>
    <row r="21" spans="1:2" ht="29" x14ac:dyDescent="0.35">
      <c r="A21" s="6" t="s">
        <v>12</v>
      </c>
      <c r="B21" s="34" t="s">
        <v>151</v>
      </c>
    </row>
    <row r="22" spans="1:2" ht="20" customHeight="1" x14ac:dyDescent="0.35">
      <c r="A22" s="20" t="s">
        <v>117</v>
      </c>
      <c r="B22" s="35" t="s">
        <v>152</v>
      </c>
    </row>
    <row r="23" spans="1:2" ht="20" customHeight="1" x14ac:dyDescent="0.35">
      <c r="A23" s="20" t="s">
        <v>279</v>
      </c>
      <c r="B23" s="35" t="s">
        <v>153</v>
      </c>
    </row>
    <row r="24" spans="1:2" ht="20" customHeight="1" x14ac:dyDescent="0.35">
      <c r="A24" s="20" t="s">
        <v>13</v>
      </c>
      <c r="B24" s="35" t="s">
        <v>154</v>
      </c>
    </row>
    <row r="25" spans="1:2" ht="20" customHeight="1" x14ac:dyDescent="0.35">
      <c r="A25" s="20" t="s">
        <v>14</v>
      </c>
      <c r="B25" s="35" t="s">
        <v>155</v>
      </c>
    </row>
    <row r="26" spans="1:2" ht="20" customHeight="1" x14ac:dyDescent="0.35">
      <c r="A26" s="20" t="s">
        <v>15</v>
      </c>
      <c r="B26" s="35" t="s">
        <v>156</v>
      </c>
    </row>
    <row r="27" spans="1:2" ht="20" customHeight="1" x14ac:dyDescent="0.35">
      <c r="A27" s="20" t="s">
        <v>220</v>
      </c>
      <c r="B27" s="35" t="s">
        <v>222</v>
      </c>
    </row>
    <row r="28" spans="1:2" ht="33" customHeight="1" x14ac:dyDescent="0.35">
      <c r="A28" s="20" t="s">
        <v>16</v>
      </c>
      <c r="B28" s="35" t="s">
        <v>223</v>
      </c>
    </row>
    <row r="29" spans="1:2" ht="20" customHeight="1" x14ac:dyDescent="0.35">
      <c r="A29" s="6" t="s">
        <v>17</v>
      </c>
      <c r="B29" s="34" t="s">
        <v>157</v>
      </c>
    </row>
    <row r="30" spans="1:2" ht="20" customHeight="1" x14ac:dyDescent="0.35">
      <c r="A30" s="20" t="s">
        <v>18</v>
      </c>
      <c r="B30" s="35" t="s">
        <v>158</v>
      </c>
    </row>
    <row r="31" spans="1:2" ht="20" customHeight="1" x14ac:dyDescent="0.35">
      <c r="A31" s="20" t="s">
        <v>118</v>
      </c>
      <c r="B31" s="35" t="s">
        <v>159</v>
      </c>
    </row>
    <row r="32" spans="1:2" ht="36" customHeight="1" x14ac:dyDescent="0.35">
      <c r="A32" s="20" t="s">
        <v>19</v>
      </c>
      <c r="B32" s="35" t="s">
        <v>160</v>
      </c>
    </row>
    <row r="33" spans="1:2" ht="20" customHeight="1" x14ac:dyDescent="0.35">
      <c r="A33" s="6" t="s">
        <v>20</v>
      </c>
      <c r="B33" s="34"/>
    </row>
    <row r="34" spans="1:2" ht="20" customHeight="1" x14ac:dyDescent="0.35">
      <c r="A34" s="8" t="s">
        <v>21</v>
      </c>
      <c r="B34" s="36"/>
    </row>
    <row r="35" spans="1:2" ht="20" customHeight="1" x14ac:dyDescent="0.35">
      <c r="A35" s="10" t="s">
        <v>22</v>
      </c>
      <c r="B35" s="33" t="s">
        <v>161</v>
      </c>
    </row>
    <row r="36" spans="1:2" ht="20" customHeight="1" x14ac:dyDescent="0.35">
      <c r="A36" s="6" t="s">
        <v>23</v>
      </c>
      <c r="B36" s="34" t="s">
        <v>162</v>
      </c>
    </row>
    <row r="37" spans="1:2" ht="20" customHeight="1" x14ac:dyDescent="0.35">
      <c r="A37" s="6" t="s">
        <v>24</v>
      </c>
      <c r="B37" s="34" t="s">
        <v>163</v>
      </c>
    </row>
    <row r="38" spans="1:2" ht="20" customHeight="1" x14ac:dyDescent="0.35">
      <c r="A38" s="6" t="s">
        <v>25</v>
      </c>
      <c r="B38" s="34" t="s">
        <v>164</v>
      </c>
    </row>
    <row r="39" spans="1:2" ht="20" customHeight="1" x14ac:dyDescent="0.35">
      <c r="A39" s="20" t="s">
        <v>26</v>
      </c>
      <c r="B39" s="35" t="s">
        <v>165</v>
      </c>
    </row>
    <row r="40" spans="1:2" ht="20" customHeight="1" x14ac:dyDescent="0.35">
      <c r="A40" s="20" t="s">
        <v>27</v>
      </c>
      <c r="B40" s="35" t="s">
        <v>166</v>
      </c>
    </row>
    <row r="41" spans="1:2" ht="20" customHeight="1" x14ac:dyDescent="0.35">
      <c r="A41" s="6" t="s">
        <v>28</v>
      </c>
      <c r="B41" s="34" t="s">
        <v>167</v>
      </c>
    </row>
    <row r="42" spans="1:2" ht="20" customHeight="1" x14ac:dyDescent="0.35">
      <c r="A42" s="6" t="s">
        <v>29</v>
      </c>
      <c r="B42" s="34" t="s">
        <v>168</v>
      </c>
    </row>
    <row r="43" spans="1:2" ht="20" customHeight="1" x14ac:dyDescent="0.35">
      <c r="A43" s="20" t="s">
        <v>30</v>
      </c>
      <c r="B43" s="35" t="s">
        <v>169</v>
      </c>
    </row>
    <row r="44" spans="1:2" ht="20" customHeight="1" x14ac:dyDescent="0.35">
      <c r="A44" s="20" t="s">
        <v>119</v>
      </c>
      <c r="B44" s="35" t="s">
        <v>170</v>
      </c>
    </row>
    <row r="45" spans="1:2" ht="20" customHeight="1" x14ac:dyDescent="0.35">
      <c r="A45" s="8" t="s">
        <v>31</v>
      </c>
      <c r="B45" s="36"/>
    </row>
    <row r="46" spans="1:2" ht="20" customHeight="1" x14ac:dyDescent="0.35">
      <c r="A46" s="11" t="s">
        <v>32</v>
      </c>
      <c r="B46" s="37"/>
    </row>
    <row r="47" spans="1:2" ht="20" customHeight="1" x14ac:dyDescent="0.35">
      <c r="A47" s="13" t="s">
        <v>33</v>
      </c>
      <c r="B47" s="38"/>
    </row>
    <row r="48" spans="1:2" ht="20" customHeight="1" x14ac:dyDescent="0.35">
      <c r="A48" s="10" t="s">
        <v>34</v>
      </c>
      <c r="B48" s="33" t="s">
        <v>171</v>
      </c>
    </row>
    <row r="49" spans="1:2" ht="20" customHeight="1" x14ac:dyDescent="0.35">
      <c r="A49" s="6" t="s">
        <v>35</v>
      </c>
      <c r="B49" s="34" t="s">
        <v>172</v>
      </c>
    </row>
    <row r="50" spans="1:2" ht="145" x14ac:dyDescent="0.35">
      <c r="A50" s="20" t="s">
        <v>36</v>
      </c>
      <c r="B50" s="35" t="s">
        <v>173</v>
      </c>
    </row>
    <row r="51" spans="1:2" ht="43.5" x14ac:dyDescent="0.35">
      <c r="A51" s="20" t="s">
        <v>37</v>
      </c>
      <c r="B51" s="35" t="s">
        <v>174</v>
      </c>
    </row>
    <row r="52" spans="1:2" x14ac:dyDescent="0.35">
      <c r="A52" s="20" t="s">
        <v>38</v>
      </c>
      <c r="B52" s="35" t="s">
        <v>175</v>
      </c>
    </row>
    <row r="53" spans="1:2" ht="20" customHeight="1" x14ac:dyDescent="0.35">
      <c r="A53" s="20" t="s">
        <v>39</v>
      </c>
      <c r="B53" s="35" t="s">
        <v>176</v>
      </c>
    </row>
    <row r="54" spans="1:2" ht="20" customHeight="1" x14ac:dyDescent="0.35">
      <c r="A54" s="6" t="s">
        <v>40</v>
      </c>
      <c r="B54" s="34" t="s">
        <v>177</v>
      </c>
    </row>
    <row r="55" spans="1:2" ht="20" customHeight="1" x14ac:dyDescent="0.35">
      <c r="A55" s="6" t="s">
        <v>41</v>
      </c>
      <c r="B55" s="34" t="s">
        <v>178</v>
      </c>
    </row>
    <row r="56" spans="1:2" ht="20" customHeight="1" x14ac:dyDescent="0.35">
      <c r="A56" s="20" t="s">
        <v>42</v>
      </c>
      <c r="B56" s="35" t="s">
        <v>179</v>
      </c>
    </row>
    <row r="57" spans="1:2" ht="20" customHeight="1" x14ac:dyDescent="0.35">
      <c r="A57" s="20" t="s">
        <v>43</v>
      </c>
      <c r="B57" s="35" t="s">
        <v>180</v>
      </c>
    </row>
    <row r="58" spans="1:2" ht="20" customHeight="1" x14ac:dyDescent="0.35">
      <c r="A58" s="20" t="s">
        <v>120</v>
      </c>
      <c r="B58" s="39" t="s">
        <v>181</v>
      </c>
    </row>
    <row r="59" spans="1:2" ht="20" customHeight="1" x14ac:dyDescent="0.35">
      <c r="A59" s="8" t="s">
        <v>44</v>
      </c>
      <c r="B59" s="36"/>
    </row>
    <row r="60" spans="1:2" ht="20" customHeight="1" x14ac:dyDescent="0.35">
      <c r="A60" s="10" t="s">
        <v>45</v>
      </c>
      <c r="B60" s="33" t="s">
        <v>182</v>
      </c>
    </row>
    <row r="61" spans="1:2" ht="20" customHeight="1" x14ac:dyDescent="0.35">
      <c r="A61" s="6" t="s">
        <v>46</v>
      </c>
      <c r="B61" s="34" t="s">
        <v>183</v>
      </c>
    </row>
    <row r="62" spans="1:2" ht="20" customHeight="1" x14ac:dyDescent="0.35">
      <c r="A62" s="20" t="s">
        <v>47</v>
      </c>
      <c r="B62" s="35" t="s">
        <v>184</v>
      </c>
    </row>
    <row r="63" spans="1:2" ht="20" customHeight="1" x14ac:dyDescent="0.35">
      <c r="A63" s="20" t="s">
        <v>48</v>
      </c>
      <c r="B63" s="35" t="s">
        <v>185</v>
      </c>
    </row>
    <row r="64" spans="1:2" ht="20" customHeight="1" x14ac:dyDescent="0.35">
      <c r="A64" s="6" t="s">
        <v>49</v>
      </c>
      <c r="B64" s="34" t="s">
        <v>186</v>
      </c>
    </row>
    <row r="65" spans="1:2" ht="87" x14ac:dyDescent="0.35">
      <c r="A65" s="20" t="s">
        <v>187</v>
      </c>
      <c r="B65" s="35" t="s">
        <v>188</v>
      </c>
    </row>
    <row r="66" spans="1:2" ht="20" customHeight="1" x14ac:dyDescent="0.35">
      <c r="A66" s="20" t="s">
        <v>51</v>
      </c>
      <c r="B66" s="35" t="s">
        <v>189</v>
      </c>
    </row>
    <row r="67" spans="1:2" x14ac:dyDescent="0.35">
      <c r="A67" s="20" t="s">
        <v>52</v>
      </c>
      <c r="B67" s="35" t="s">
        <v>190</v>
      </c>
    </row>
    <row r="68" spans="1:2" ht="20" customHeight="1" x14ac:dyDescent="0.35">
      <c r="A68" s="6" t="s">
        <v>53</v>
      </c>
      <c r="B68" s="34" t="s">
        <v>191</v>
      </c>
    </row>
    <row r="69" spans="1:2" ht="20" customHeight="1" x14ac:dyDescent="0.35">
      <c r="A69" s="8" t="s">
        <v>54</v>
      </c>
      <c r="B69" s="36"/>
    </row>
    <row r="70" spans="1:2" ht="19.5" customHeight="1" x14ac:dyDescent="0.35">
      <c r="A70" s="11" t="s">
        <v>55</v>
      </c>
      <c r="B70" s="11"/>
    </row>
    <row r="71" spans="1:2" ht="19.5" customHeight="1" x14ac:dyDescent="0.35">
      <c r="A71" s="14" t="s">
        <v>56</v>
      </c>
      <c r="B71" s="14"/>
    </row>
    <row r="72" spans="1:2" ht="39.75" customHeight="1" x14ac:dyDescent="0.35">
      <c r="A72" s="22" t="s">
        <v>57</v>
      </c>
      <c r="B72" s="22"/>
    </row>
    <row r="73" spans="1:2" ht="19.5" customHeight="1" x14ac:dyDescent="0.35">
      <c r="A73" s="6" t="s">
        <v>58</v>
      </c>
      <c r="B73" s="6"/>
    </row>
    <row r="74" spans="1:2" ht="19.5" customHeight="1" x14ac:dyDescent="0.35">
      <c r="A74" s="20" t="s">
        <v>59</v>
      </c>
      <c r="B74" s="20"/>
    </row>
    <row r="75" spans="1:2" ht="19.5" customHeight="1" x14ac:dyDescent="0.35">
      <c r="A75" s="26" t="s">
        <v>60</v>
      </c>
      <c r="B75" s="26"/>
    </row>
    <row r="76" spans="1:2" ht="19.5" customHeight="1" x14ac:dyDescent="0.35">
      <c r="A76" s="26" t="s">
        <v>61</v>
      </c>
      <c r="B76" s="26"/>
    </row>
    <row r="77" spans="1:2" ht="19.5" customHeight="1" x14ac:dyDescent="0.35">
      <c r="A77" s="20" t="s">
        <v>62</v>
      </c>
      <c r="B77" s="20"/>
    </row>
    <row r="78" spans="1:2" ht="19.5" customHeight="1" x14ac:dyDescent="0.35">
      <c r="A78" s="26" t="s">
        <v>63</v>
      </c>
      <c r="B78" s="26"/>
    </row>
    <row r="79" spans="1:2" ht="19.5" customHeight="1" x14ac:dyDescent="0.35">
      <c r="A79" s="26" t="s">
        <v>64</v>
      </c>
      <c r="B79" s="26"/>
    </row>
    <row r="80" spans="1:2" ht="19.5" customHeight="1" x14ac:dyDescent="0.35">
      <c r="A80" s="6" t="s">
        <v>65</v>
      </c>
      <c r="B80" s="6"/>
    </row>
    <row r="81" spans="1:2" ht="19.5" customHeight="1" x14ac:dyDescent="0.35">
      <c r="A81" s="20" t="s">
        <v>66</v>
      </c>
      <c r="B81" s="20"/>
    </row>
    <row r="82" spans="1:2" ht="19.5" customHeight="1" x14ac:dyDescent="0.35">
      <c r="A82" s="20" t="s">
        <v>67</v>
      </c>
      <c r="B82" s="20"/>
    </row>
    <row r="83" spans="1:2" ht="19.5" customHeight="1" x14ac:dyDescent="0.35">
      <c r="A83" s="6" t="s">
        <v>68</v>
      </c>
      <c r="B83" s="6"/>
    </row>
    <row r="84" spans="1:2" ht="19.5" customHeight="1" x14ac:dyDescent="0.35">
      <c r="A84" s="6" t="s">
        <v>69</v>
      </c>
      <c r="B84" s="40" t="s">
        <v>192</v>
      </c>
    </row>
    <row r="85" spans="1:2" ht="19.5" customHeight="1" x14ac:dyDescent="0.35">
      <c r="A85" s="6" t="s">
        <v>70</v>
      </c>
      <c r="B85" s="40" t="s">
        <v>193</v>
      </c>
    </row>
    <row r="86" spans="1:2" ht="19.5" customHeight="1" x14ac:dyDescent="0.35">
      <c r="A86" s="11" t="s">
        <v>71</v>
      </c>
      <c r="B86" s="11"/>
    </row>
    <row r="87" spans="1:2" ht="19.5" customHeight="1" x14ac:dyDescent="0.35">
      <c r="A87" s="6" t="s">
        <v>194</v>
      </c>
      <c r="B87" s="40" t="s">
        <v>195</v>
      </c>
    </row>
    <row r="88" spans="1:2" ht="19.5" customHeight="1" x14ac:dyDescent="0.35">
      <c r="A88" s="6" t="s">
        <v>196</v>
      </c>
      <c r="B88" s="40" t="s">
        <v>197</v>
      </c>
    </row>
    <row r="89" spans="1:2" ht="19.5" customHeight="1" x14ac:dyDescent="0.35">
      <c r="A89" s="11" t="s">
        <v>72</v>
      </c>
      <c r="B89" s="11"/>
    </row>
    <row r="90" spans="1:2" ht="19.5" customHeight="1" x14ac:dyDescent="0.35">
      <c r="A90" s="6" t="s">
        <v>73</v>
      </c>
      <c r="B90" s="6"/>
    </row>
    <row r="91" spans="1:2" ht="19.5" customHeight="1" x14ac:dyDescent="0.35">
      <c r="A91" s="6" t="s">
        <v>74</v>
      </c>
      <c r="B91" s="6"/>
    </row>
    <row r="92" spans="1:2" ht="19.5" customHeight="1" x14ac:dyDescent="0.35">
      <c r="A92" s="11" t="s">
        <v>75</v>
      </c>
      <c r="B92" s="11"/>
    </row>
    <row r="93" spans="1:2" ht="19.5" customHeight="1" x14ac:dyDescent="0.35">
      <c r="A93" s="17" t="s">
        <v>198</v>
      </c>
      <c r="B93" s="41" t="s">
        <v>199</v>
      </c>
    </row>
    <row r="94" spans="1:2" ht="19.5" customHeight="1" x14ac:dyDescent="0.35">
      <c r="A94" s="11" t="s">
        <v>77</v>
      </c>
      <c r="B94" s="11"/>
    </row>
    <row r="95" spans="1:2" ht="39.75" customHeight="1" x14ac:dyDescent="0.35">
      <c r="A95" s="24" t="s">
        <v>85</v>
      </c>
      <c r="B95" s="24"/>
    </row>
    <row r="96" spans="1:2" ht="19.5" customHeight="1" x14ac:dyDescent="0.35">
      <c r="A96" s="14" t="s">
        <v>86</v>
      </c>
      <c r="B96" s="14"/>
    </row>
    <row r="97" spans="1:2" ht="19.5" customHeight="1" x14ac:dyDescent="0.35">
      <c r="A97" s="16" t="s">
        <v>40</v>
      </c>
      <c r="B97" s="16"/>
    </row>
    <row r="98" spans="1:2" ht="19.5" customHeight="1" x14ac:dyDescent="0.35">
      <c r="A98" s="16" t="s">
        <v>53</v>
      </c>
      <c r="B98" s="16"/>
    </row>
    <row r="99" spans="1:2" ht="19.5" customHeight="1" x14ac:dyDescent="0.35">
      <c r="A99" s="6" t="s">
        <v>187</v>
      </c>
      <c r="B99" s="6"/>
    </row>
    <row r="100" spans="1:2" ht="19.5" customHeight="1" x14ac:dyDescent="0.35">
      <c r="A100" s="16" t="s">
        <v>10</v>
      </c>
      <c r="B100" s="16"/>
    </row>
    <row r="101" spans="1:2" ht="19.5" customHeight="1" x14ac:dyDescent="0.35">
      <c r="A101" s="16" t="s">
        <v>18</v>
      </c>
      <c r="B101" s="16"/>
    </row>
    <row r="102" spans="1:2" ht="19.5" customHeight="1" x14ac:dyDescent="0.35">
      <c r="A102" s="16" t="s">
        <v>30</v>
      </c>
      <c r="B102" s="16"/>
    </row>
    <row r="103" spans="1:2" ht="19.5" customHeight="1" x14ac:dyDescent="0.35">
      <c r="A103" s="16" t="s">
        <v>24</v>
      </c>
      <c r="B103" s="16"/>
    </row>
    <row r="104" spans="1:2" ht="19.5" customHeight="1" x14ac:dyDescent="0.35">
      <c r="A104" s="17" t="s">
        <v>88</v>
      </c>
      <c r="B104" s="17"/>
    </row>
    <row r="105" spans="1:2" ht="19.5" customHeight="1" x14ac:dyDescent="0.35">
      <c r="A105" s="11" t="s">
        <v>89</v>
      </c>
      <c r="B105" s="11"/>
    </row>
    <row r="106" spans="1:2" ht="19.5" customHeight="1" x14ac:dyDescent="0.35">
      <c r="A106" s="16" t="s">
        <v>23</v>
      </c>
      <c r="B106" s="16"/>
    </row>
    <row r="107" spans="1:2" x14ac:dyDescent="0.35">
      <c r="A107" s="6" t="s">
        <v>26</v>
      </c>
      <c r="B107" s="6"/>
    </row>
    <row r="108" spans="1:2" ht="19.5" customHeight="1" x14ac:dyDescent="0.35">
      <c r="A108" s="17" t="s">
        <v>90</v>
      </c>
      <c r="B108" s="17"/>
    </row>
    <row r="109" spans="1:2" ht="19.5" customHeight="1" x14ac:dyDescent="0.35">
      <c r="A109" s="17" t="s">
        <v>91</v>
      </c>
      <c r="B109" s="42" t="s">
        <v>200</v>
      </c>
    </row>
    <row r="110" spans="1:2" ht="19.5" customHeight="1" x14ac:dyDescent="0.35">
      <c r="A110" s="11" t="s">
        <v>92</v>
      </c>
      <c r="B110" s="11"/>
    </row>
    <row r="111" spans="1:2" ht="15" x14ac:dyDescent="0.35">
      <c r="A111" s="63" t="s">
        <v>96</v>
      </c>
    </row>
    <row r="112" spans="1:2" ht="15" x14ac:dyDescent="0.35">
      <c r="A112" s="63" t="s">
        <v>97</v>
      </c>
    </row>
  </sheetData>
  <sheetProtection algorithmName="SHA-512" hashValue="nq0QXC+mnPlYtB2k/2k5I7zN5uSbMOenCfTTeLHVJVHcKle0U3yUTPtEK6DoUYucIqsNpxk/PYsHBiW2LzBm7g==" saltValue="kJy3IDGP9hYTFxAMYlCUww==" spinCount="100000" sheet="1" objects="1" scenarios="1"/>
  <mergeCells count="1">
    <mergeCell ref="A4:B4"/>
  </mergeCells>
  <printOptions horizontalCentered="1" verticalCentered="1"/>
  <pageMargins left="0" right="0" top="0" bottom="0" header="0" footer="0"/>
  <pageSetup paperSize="9" scale="1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Q134"/>
  <sheetViews>
    <sheetView showGridLines="0" zoomScale="80" zoomScaleNormal="80" workbookViewId="0">
      <pane xSplit="1" ySplit="5" topLeftCell="B91" activePane="bottomRight" state="frozen"/>
      <selection pane="topRight" activeCell="B1" sqref="B1"/>
      <selection pane="bottomLeft" activeCell="A6" sqref="A6"/>
      <selection pane="bottomRight" activeCell="F54" sqref="F54"/>
    </sheetView>
  </sheetViews>
  <sheetFormatPr defaultColWidth="9.36328125" defaultRowHeight="14.5" x14ac:dyDescent="0.35"/>
  <cols>
    <col min="1" max="1" width="80.6328125" style="2" customWidth="1"/>
    <col min="2" max="4" width="15.453125" style="2" customWidth="1"/>
    <col min="5" max="6" width="15.453125" bestFit="1" customWidth="1"/>
    <col min="7" max="7" width="15.453125" customWidth="1"/>
    <col min="8" max="16" width="15.453125" bestFit="1" customWidth="1"/>
  </cols>
  <sheetData>
    <row r="1" spans="1:17" ht="18.5" x14ac:dyDescent="0.35">
      <c r="A1" s="29" t="s">
        <v>0</v>
      </c>
      <c r="B1" s="84"/>
      <c r="C1" s="84"/>
      <c r="D1" s="84"/>
      <c r="E1" s="84"/>
      <c r="F1" s="9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35">
      <c r="A2" s="31" t="s">
        <v>1</v>
      </c>
      <c r="B2" s="84"/>
      <c r="C2" s="84"/>
      <c r="D2" s="84"/>
      <c r="E2" s="84"/>
      <c r="F2" s="93"/>
      <c r="G2" s="30"/>
      <c r="H2" s="30"/>
      <c r="I2" s="82"/>
      <c r="J2" s="30"/>
      <c r="K2" s="30"/>
      <c r="L2" s="30"/>
      <c r="M2" s="30"/>
      <c r="N2" s="30"/>
      <c r="O2" s="30"/>
      <c r="P2" s="30"/>
    </row>
    <row r="3" spans="1:17" x14ac:dyDescent="0.35">
      <c r="A3" s="31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29" x14ac:dyDescent="0.35">
      <c r="A4" s="91" t="s">
        <v>224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20" customHeight="1" x14ac:dyDescent="0.35">
      <c r="A5" s="19"/>
      <c r="B5" s="61">
        <v>2017</v>
      </c>
      <c r="C5" s="61">
        <v>2018</v>
      </c>
      <c r="D5" s="61">
        <v>2019</v>
      </c>
      <c r="E5" s="61">
        <v>2020</v>
      </c>
      <c r="F5" s="61">
        <v>2021</v>
      </c>
      <c r="G5" s="62">
        <v>2022</v>
      </c>
      <c r="H5" s="61">
        <v>2023</v>
      </c>
      <c r="I5" s="61">
        <v>2024</v>
      </c>
      <c r="J5" s="61">
        <v>2025</v>
      </c>
      <c r="K5" s="61">
        <v>2026</v>
      </c>
      <c r="L5" s="61">
        <v>2027</v>
      </c>
      <c r="M5" s="61">
        <v>2028</v>
      </c>
      <c r="N5" s="61">
        <v>2029</v>
      </c>
      <c r="O5" s="61">
        <v>2030</v>
      </c>
      <c r="P5" s="61">
        <v>2031</v>
      </c>
    </row>
    <row r="6" spans="1:17" ht="40.25" customHeight="1" x14ac:dyDescent="0.35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20" customHeight="1" x14ac:dyDescent="0.35">
      <c r="A7" s="13" t="s">
        <v>4</v>
      </c>
      <c r="B7" s="53"/>
      <c r="C7" s="3">
        <f t="shared" ref="C7" si="0">C8+C35</f>
        <v>52678.862081490013</v>
      </c>
      <c r="D7" s="3">
        <f t="shared" ref="D7:F7" si="1">D8+D35</f>
        <v>54710.10234520003</v>
      </c>
      <c r="E7" s="3">
        <f t="shared" si="1"/>
        <v>57816.111670789993</v>
      </c>
      <c r="F7" s="3">
        <f t="shared" si="1"/>
        <v>70724.735336440004</v>
      </c>
      <c r="G7" s="45">
        <f t="shared" ref="G7" si="2">G8+G35</f>
        <v>65946.693741087962</v>
      </c>
      <c r="H7" s="3">
        <f t="shared" ref="H7:O7" si="3">H8+H35</f>
        <v>67830.999120978959</v>
      </c>
      <c r="I7" s="3">
        <f t="shared" si="3"/>
        <v>68924.710796143219</v>
      </c>
      <c r="J7" s="3">
        <f t="shared" si="3"/>
        <v>72092.089392247202</v>
      </c>
      <c r="K7" s="3">
        <f t="shared" si="3"/>
        <v>74949.052813630682</v>
      </c>
      <c r="L7" s="3">
        <f t="shared" si="3"/>
        <v>78397.783698450308</v>
      </c>
      <c r="M7" s="3">
        <f t="shared" si="3"/>
        <v>82011.113737195337</v>
      </c>
      <c r="N7" s="3">
        <f t="shared" si="3"/>
        <v>85797.074448188941</v>
      </c>
      <c r="O7" s="3">
        <f t="shared" si="3"/>
        <v>89764.094828615576</v>
      </c>
      <c r="P7" s="3">
        <f t="shared" ref="P7" si="4">P8+P35</f>
        <v>93887.744949472239</v>
      </c>
    </row>
    <row r="8" spans="1:17" ht="20" customHeight="1" x14ac:dyDescent="0.35">
      <c r="A8" s="10" t="s">
        <v>5</v>
      </c>
      <c r="B8" s="54"/>
      <c r="C8" s="4">
        <f>C9+C15+C18+C21+C29-C33</f>
        <v>51324.972026520016</v>
      </c>
      <c r="D8" s="4">
        <f>D9+D15+D18+D21+D29-D33</f>
        <v>53870.407683510028</v>
      </c>
      <c r="E8" s="4">
        <f t="shared" ref="E8:F8" si="5">E9+E15+E18+E21+E29-E33</f>
        <v>56760.861815949989</v>
      </c>
      <c r="F8" s="4">
        <f t="shared" si="5"/>
        <v>67766.571974120001</v>
      </c>
      <c r="G8" s="46">
        <f t="shared" ref="G8" si="6">G9+G15+G18+G21+G29-G33</f>
        <v>64579.609236467419</v>
      </c>
      <c r="H8" s="4">
        <f t="shared" ref="H8:O8" si="7">H9+H15+H18+H21+H29-H33</f>
        <v>67399.941184850948</v>
      </c>
      <c r="I8" s="4">
        <f t="shared" si="7"/>
        <v>68489.792352811084</v>
      </c>
      <c r="J8" s="4">
        <f t="shared" si="7"/>
        <v>71630.640692396031</v>
      </c>
      <c r="K8" s="4">
        <f t="shared" si="7"/>
        <v>74527.721526675537</v>
      </c>
      <c r="L8" s="4">
        <f t="shared" si="7"/>
        <v>77955.133048375239</v>
      </c>
      <c r="M8" s="4">
        <f t="shared" si="7"/>
        <v>81546.064964226462</v>
      </c>
      <c r="N8" s="4">
        <f t="shared" si="7"/>
        <v>85308.494207307842</v>
      </c>
      <c r="O8" s="4">
        <f t="shared" si="7"/>
        <v>89250.792427545894</v>
      </c>
      <c r="P8" s="4">
        <f t="shared" ref="P8" si="8">P9+P15+P18+P21+P29-P33</f>
        <v>93348.469446908435</v>
      </c>
    </row>
    <row r="9" spans="1:17" ht="20" customHeight="1" x14ac:dyDescent="0.35">
      <c r="A9" s="6" t="s">
        <v>6</v>
      </c>
      <c r="B9" s="55"/>
      <c r="C9" s="5">
        <f t="shared" ref="C9" si="9">SUM(C10:C14)</f>
        <v>43183.746937170014</v>
      </c>
      <c r="D9" s="5">
        <f t="shared" ref="D9:F9" si="10">SUM(D10:D14)</f>
        <v>45431.624923680021</v>
      </c>
      <c r="E9" s="5">
        <f t="shared" si="10"/>
        <v>45451.630402449991</v>
      </c>
      <c r="F9" s="5">
        <f t="shared" si="10"/>
        <v>57919.172695579997</v>
      </c>
      <c r="G9" s="47">
        <f t="shared" ref="G9" si="11">SUM(G10:G14)</f>
        <v>54810.768393000006</v>
      </c>
      <c r="H9" s="5">
        <f t="shared" ref="H9:O9" si="12">SUM(H10:H14)</f>
        <v>57563.176859933999</v>
      </c>
      <c r="I9" s="5">
        <f t="shared" si="12"/>
        <v>58221.588388465971</v>
      </c>
      <c r="J9" s="5">
        <f t="shared" si="12"/>
        <v>61053.099951431104</v>
      </c>
      <c r="K9" s="5">
        <f t="shared" si="12"/>
        <v>63609.29901375754</v>
      </c>
      <c r="L9" s="5">
        <f t="shared" si="12"/>
        <v>66706.455635064412</v>
      </c>
      <c r="M9" s="5">
        <f t="shared" si="12"/>
        <v>69956.684164145743</v>
      </c>
      <c r="N9" s="5">
        <f t="shared" si="12"/>
        <v>73367.620713016979</v>
      </c>
      <c r="O9" s="5">
        <f t="shared" si="12"/>
        <v>76947.284501166097</v>
      </c>
      <c r="P9" s="5">
        <f t="shared" ref="P9" si="13">SUM(P10:P14)</f>
        <v>80704.097142397644</v>
      </c>
    </row>
    <row r="10" spans="1:17" s="157" customFormat="1" ht="20" customHeight="1" x14ac:dyDescent="0.35">
      <c r="A10" s="155" t="s">
        <v>102</v>
      </c>
      <c r="B10" s="156"/>
      <c r="C10" s="119">
        <v>34838.645811340015</v>
      </c>
      <c r="D10" s="119">
        <v>36531.283542800018</v>
      </c>
      <c r="E10" s="119">
        <v>36380.72721759999</v>
      </c>
      <c r="F10" s="119">
        <v>47560.07864639</v>
      </c>
      <c r="G10" s="120">
        <v>44509</v>
      </c>
      <c r="H10" s="119">
        <v>46800.946446000002</v>
      </c>
      <c r="I10" s="119">
        <v>47004</v>
      </c>
      <c r="J10" s="119">
        <v>49382.402400000006</v>
      </c>
      <c r="K10" s="119">
        <v>51466</v>
      </c>
      <c r="L10" s="119">
        <v>54070.179600000003</v>
      </c>
      <c r="M10" s="119">
        <v>56806.130687760007</v>
      </c>
      <c r="N10" s="119">
        <v>59680.520900560667</v>
      </c>
      <c r="O10" s="119">
        <v>62700.355258129042</v>
      </c>
      <c r="P10" s="119">
        <v>65872.993234190377</v>
      </c>
    </row>
    <row r="11" spans="1:17" s="157" customFormat="1" ht="20" customHeight="1" x14ac:dyDescent="0.35">
      <c r="A11" s="155" t="s">
        <v>103</v>
      </c>
      <c r="B11" s="156"/>
      <c r="C11" s="119">
        <v>3135.1951638700007</v>
      </c>
      <c r="D11" s="119">
        <v>3074.0105593100011</v>
      </c>
      <c r="E11" s="119">
        <v>3219.1378023899997</v>
      </c>
      <c r="F11" s="119">
        <v>3932.5985907200002</v>
      </c>
      <c r="G11" s="120">
        <v>4222</v>
      </c>
      <c r="H11" s="119">
        <v>4439.4076679999989</v>
      </c>
      <c r="I11" s="119">
        <v>4673.0980876435187</v>
      </c>
      <c r="J11" s="119">
        <v>4909.5568508782808</v>
      </c>
      <c r="K11" s="119">
        <v>5157.9804275327224</v>
      </c>
      <c r="L11" s="119">
        <v>5418.9742371658785</v>
      </c>
      <c r="M11" s="119">
        <v>5693.1743335664723</v>
      </c>
      <c r="N11" s="119">
        <v>5981.2489548449366</v>
      </c>
      <c r="O11" s="119">
        <v>6283.9001519600906</v>
      </c>
      <c r="P11" s="119">
        <v>6601.8654996492714</v>
      </c>
    </row>
    <row r="12" spans="1:17" s="157" customFormat="1" ht="20" customHeight="1" x14ac:dyDescent="0.35">
      <c r="A12" s="155" t="s">
        <v>113</v>
      </c>
      <c r="B12" s="156"/>
      <c r="C12" s="119">
        <v>584.33501735000016</v>
      </c>
      <c r="D12" s="119">
        <v>674.15465819999997</v>
      </c>
      <c r="E12" s="119">
        <v>759.80576252000003</v>
      </c>
      <c r="F12" s="119">
        <v>1125.6881524999999</v>
      </c>
      <c r="G12" s="120">
        <v>891</v>
      </c>
      <c r="H12" s="119">
        <v>936.88115399999992</v>
      </c>
      <c r="I12" s="119">
        <v>986.19857794656002</v>
      </c>
      <c r="J12" s="119">
        <v>1036.1002259906561</v>
      </c>
      <c r="K12" s="119">
        <v>1088.5268974257833</v>
      </c>
      <c r="L12" s="119">
        <v>1143.6063584355279</v>
      </c>
      <c r="M12" s="119">
        <v>1201.4728401723657</v>
      </c>
      <c r="N12" s="119">
        <v>1262.2673658850877</v>
      </c>
      <c r="O12" s="119">
        <v>1326.1380945988733</v>
      </c>
      <c r="P12" s="119">
        <v>1393.2406821855764</v>
      </c>
    </row>
    <row r="13" spans="1:17" s="157" customFormat="1" ht="20" customHeight="1" x14ac:dyDescent="0.35">
      <c r="A13" s="155" t="s">
        <v>114</v>
      </c>
      <c r="B13" s="156"/>
      <c r="C13" s="119">
        <v>2742.6884561599995</v>
      </c>
      <c r="D13" s="119">
        <v>3227.9749161799991</v>
      </c>
      <c r="E13" s="119">
        <v>3282.0196257100006</v>
      </c>
      <c r="F13" s="119">
        <v>3248.3006547500004</v>
      </c>
      <c r="G13" s="120">
        <v>3248.3</v>
      </c>
      <c r="H13" s="119">
        <v>3371.7354000000005</v>
      </c>
      <c r="I13" s="119">
        <v>3479.6309328000007</v>
      </c>
      <c r="J13" s="119">
        <v>3584.0198607840007</v>
      </c>
      <c r="K13" s="119">
        <v>3691.5404566075208</v>
      </c>
      <c r="L13" s="119">
        <v>3802.2866703057466</v>
      </c>
      <c r="M13" s="119">
        <v>3916.3552704149192</v>
      </c>
      <c r="N13" s="119">
        <v>4033.8459285273671</v>
      </c>
      <c r="O13" s="119">
        <v>4154.8613063831881</v>
      </c>
      <c r="P13" s="119">
        <v>4279.5071455746838</v>
      </c>
    </row>
    <row r="14" spans="1:17" s="157" customFormat="1" ht="20" customHeight="1" x14ac:dyDescent="0.35">
      <c r="A14" s="155" t="s">
        <v>115</v>
      </c>
      <c r="B14" s="156"/>
      <c r="C14" s="119">
        <v>1882.8824884499993</v>
      </c>
      <c r="D14" s="119">
        <v>1924.2012471899995</v>
      </c>
      <c r="E14" s="119">
        <v>1809.9399942299997</v>
      </c>
      <c r="F14" s="119">
        <v>2052.5066512200001</v>
      </c>
      <c r="G14" s="120">
        <v>1940.4683930000001</v>
      </c>
      <c r="H14" s="119">
        <v>2014.2061919340001</v>
      </c>
      <c r="I14" s="119">
        <v>2078.6607900758881</v>
      </c>
      <c r="J14" s="119">
        <v>2141.0206137781647</v>
      </c>
      <c r="K14" s="119">
        <v>2205.2512321915096</v>
      </c>
      <c r="L14" s="119">
        <v>2271.4087691572549</v>
      </c>
      <c r="M14" s="119">
        <v>2339.5510322319728</v>
      </c>
      <c r="N14" s="119">
        <v>2409.7375631989321</v>
      </c>
      <c r="O14" s="119">
        <v>2482.0296900949002</v>
      </c>
      <c r="P14" s="119">
        <v>2556.490580797747</v>
      </c>
    </row>
    <row r="15" spans="1:17" ht="20" customHeight="1" x14ac:dyDescent="0.35">
      <c r="A15" s="6" t="s">
        <v>7</v>
      </c>
      <c r="B15" s="55"/>
      <c r="C15" s="5">
        <f t="shared" ref="C15" si="14">SUM(C16:C17)</f>
        <v>3598.1377699200002</v>
      </c>
      <c r="D15" s="5">
        <f t="shared" ref="D15:F15" si="15">SUM(D16:D17)</f>
        <v>3709.2730598600001</v>
      </c>
      <c r="E15" s="5">
        <f t="shared" si="15"/>
        <v>4394.7962926499995</v>
      </c>
      <c r="F15" s="5">
        <f t="shared" si="15"/>
        <v>4588.3616730100002</v>
      </c>
      <c r="G15" s="47">
        <f t="shared" ref="G15" si="16">SUM(G16:G17)</f>
        <v>4888.5045689999997</v>
      </c>
      <c r="H15" s="5">
        <f t="shared" ref="H15" si="17">SUM(H16:H17)</f>
        <v>5074.2677426219998</v>
      </c>
      <c r="I15" s="5">
        <f t="shared" ref="I15:O15" si="18">SUM(I16:I17)</f>
        <v>5236.6443103859046</v>
      </c>
      <c r="J15" s="5">
        <f t="shared" si="18"/>
        <v>5393.7436396974817</v>
      </c>
      <c r="K15" s="5">
        <f t="shared" si="18"/>
        <v>5555.5559488884064</v>
      </c>
      <c r="L15" s="5">
        <f t="shared" si="18"/>
        <v>5722.2226273550586</v>
      </c>
      <c r="M15" s="5">
        <f t="shared" si="18"/>
        <v>5893.8893061757099</v>
      </c>
      <c r="N15" s="5">
        <f t="shared" si="18"/>
        <v>6070.7059853609826</v>
      </c>
      <c r="O15" s="5">
        <f t="shared" si="18"/>
        <v>6252.8271649218113</v>
      </c>
      <c r="P15" s="5">
        <f t="shared" ref="P15" si="19">SUM(P16:P17)</f>
        <v>6440.4119798694664</v>
      </c>
    </row>
    <row r="16" spans="1:17" s="157" customFormat="1" ht="20" customHeight="1" x14ac:dyDescent="0.35">
      <c r="A16" s="155" t="s">
        <v>8</v>
      </c>
      <c r="B16" s="156"/>
      <c r="C16" s="119">
        <v>1981.5832294200002</v>
      </c>
      <c r="D16" s="119">
        <v>2006.5625689700005</v>
      </c>
      <c r="E16" s="119">
        <v>2525.9476352700003</v>
      </c>
      <c r="F16" s="119">
        <v>2754.3697298699999</v>
      </c>
      <c r="G16" s="120">
        <v>3078.1377001630799</v>
      </c>
      <c r="H16" s="119">
        <v>3195.1069327692771</v>
      </c>
      <c r="I16" s="119">
        <v>3297.350354617894</v>
      </c>
      <c r="J16" s="119">
        <v>3396.2708652564311</v>
      </c>
      <c r="K16" s="119">
        <v>3498.1589912141239</v>
      </c>
      <c r="L16" s="119">
        <v>3603.1037609505479</v>
      </c>
      <c r="M16" s="119">
        <v>3711.1968737790644</v>
      </c>
      <c r="N16" s="119">
        <v>3822.5327799924366</v>
      </c>
      <c r="O16" s="119">
        <v>3937.2087633922097</v>
      </c>
      <c r="P16" s="119">
        <v>4055.325026293976</v>
      </c>
    </row>
    <row r="17" spans="1:16" s="157" customFormat="1" ht="20" customHeight="1" x14ac:dyDescent="0.35">
      <c r="A17" s="155" t="s">
        <v>116</v>
      </c>
      <c r="B17" s="156"/>
      <c r="C17" s="119">
        <v>1616.5545405000003</v>
      </c>
      <c r="D17" s="119">
        <v>1702.7104908899996</v>
      </c>
      <c r="E17" s="119">
        <v>1868.8486573799994</v>
      </c>
      <c r="F17" s="119">
        <v>1833.9919431399999</v>
      </c>
      <c r="G17" s="120">
        <v>1810.36686883692</v>
      </c>
      <c r="H17" s="119">
        <v>1879.1608098527231</v>
      </c>
      <c r="I17" s="119">
        <v>1939.2939557680104</v>
      </c>
      <c r="J17" s="119">
        <v>1997.4727744410507</v>
      </c>
      <c r="K17" s="119">
        <v>2057.396957674282</v>
      </c>
      <c r="L17" s="119">
        <v>2119.1188664045108</v>
      </c>
      <c r="M17" s="119">
        <v>2182.6924323966459</v>
      </c>
      <c r="N17" s="119">
        <v>2248.1732053685455</v>
      </c>
      <c r="O17" s="119">
        <v>2315.6184015296021</v>
      </c>
      <c r="P17" s="119">
        <v>2385.08695357549</v>
      </c>
    </row>
    <row r="18" spans="1:16" ht="20" customHeight="1" x14ac:dyDescent="0.35">
      <c r="A18" s="6" t="s">
        <v>9</v>
      </c>
      <c r="B18" s="55"/>
      <c r="C18" s="5">
        <f t="shared" ref="C18" si="20">SUM(C19:C20)</f>
        <v>790.98517993000019</v>
      </c>
      <c r="D18" s="5">
        <f t="shared" ref="D18:F18" si="21">SUM(D19:D20)</f>
        <v>924.96450865999964</v>
      </c>
      <c r="E18" s="5">
        <f t="shared" si="21"/>
        <v>497.73043096000004</v>
      </c>
      <c r="F18" s="5">
        <f t="shared" si="21"/>
        <v>915.60628427000006</v>
      </c>
      <c r="G18" s="47">
        <f t="shared" ref="G18" si="22">SUM(G19:G20)</f>
        <v>804.54457060371931</v>
      </c>
      <c r="H18" s="5">
        <f t="shared" ref="H18" si="23">SUM(H19:H20)</f>
        <v>835.11726428666066</v>
      </c>
      <c r="I18" s="5">
        <f t="shared" ref="I18:O18" si="24">SUM(I19:I20)</f>
        <v>861.84101674383385</v>
      </c>
      <c r="J18" s="5">
        <f t="shared" si="24"/>
        <v>887.69624724614891</v>
      </c>
      <c r="K18" s="5">
        <f t="shared" si="24"/>
        <v>914.32713466353346</v>
      </c>
      <c r="L18" s="5">
        <f t="shared" si="24"/>
        <v>941.75694870343943</v>
      </c>
      <c r="M18" s="5">
        <f t="shared" si="24"/>
        <v>970.00965716454266</v>
      </c>
      <c r="N18" s="5">
        <f t="shared" si="24"/>
        <v>999.10994687947891</v>
      </c>
      <c r="O18" s="5">
        <f t="shared" si="24"/>
        <v>1029.0832452858633</v>
      </c>
      <c r="P18" s="5">
        <f t="shared" ref="P18" si="25">SUM(P19:P20)</f>
        <v>1059.9557426444394</v>
      </c>
    </row>
    <row r="19" spans="1:16" s="157" customFormat="1" ht="20" customHeight="1" x14ac:dyDescent="0.35">
      <c r="A19" s="155" t="s">
        <v>10</v>
      </c>
      <c r="B19" s="156"/>
      <c r="C19" s="119">
        <v>223.73593179000014</v>
      </c>
      <c r="D19" s="119">
        <v>449.54190692999975</v>
      </c>
      <c r="E19" s="119">
        <v>241.28495191000007</v>
      </c>
      <c r="F19" s="119">
        <v>126.40927551000023</v>
      </c>
      <c r="G19" s="120">
        <v>183.84711371000014</v>
      </c>
      <c r="H19" s="119">
        <v>190.83330403098014</v>
      </c>
      <c r="I19" s="119">
        <v>196.93996975997152</v>
      </c>
      <c r="J19" s="119">
        <v>202.84816885277067</v>
      </c>
      <c r="K19" s="119">
        <v>208.93361391835379</v>
      </c>
      <c r="L19" s="119">
        <v>215.2016223359044</v>
      </c>
      <c r="M19" s="119">
        <v>221.65767100598154</v>
      </c>
      <c r="N19" s="119">
        <v>228.30740113616099</v>
      </c>
      <c r="O19" s="119">
        <v>235.15662317024584</v>
      </c>
      <c r="P19" s="119">
        <v>242.21132186535323</v>
      </c>
    </row>
    <row r="20" spans="1:16" s="157" customFormat="1" ht="20" customHeight="1" x14ac:dyDescent="0.35">
      <c r="A20" s="155" t="s">
        <v>11</v>
      </c>
      <c r="B20" s="156"/>
      <c r="C20" s="119">
        <v>567.24924814000008</v>
      </c>
      <c r="D20" s="119">
        <v>475.42260172999994</v>
      </c>
      <c r="E20" s="119">
        <v>256.44547904999996</v>
      </c>
      <c r="F20" s="119">
        <v>789.19700875999979</v>
      </c>
      <c r="G20" s="120">
        <v>620.69745689371916</v>
      </c>
      <c r="H20" s="119">
        <v>644.28396025568054</v>
      </c>
      <c r="I20" s="119">
        <v>664.90104698386233</v>
      </c>
      <c r="J20" s="119">
        <v>684.84807839337827</v>
      </c>
      <c r="K20" s="119">
        <v>705.39352074517967</v>
      </c>
      <c r="L20" s="119">
        <v>726.55532636753503</v>
      </c>
      <c r="M20" s="119">
        <v>748.35198615856109</v>
      </c>
      <c r="N20" s="119">
        <v>770.80254574331798</v>
      </c>
      <c r="O20" s="119">
        <v>793.92662211561753</v>
      </c>
      <c r="P20" s="119">
        <v>817.74442077908611</v>
      </c>
    </row>
    <row r="21" spans="1:16" ht="20" customHeight="1" x14ac:dyDescent="0.35">
      <c r="A21" s="6" t="s">
        <v>12</v>
      </c>
      <c r="B21" s="55"/>
      <c r="C21" s="5">
        <f t="shared" ref="C21" si="26">SUM(C22:C28)</f>
        <v>8641.0540023799986</v>
      </c>
      <c r="D21" s="5">
        <f t="shared" ref="D21:F21" si="27">SUM(D22:D28)</f>
        <v>8865.1279358600004</v>
      </c>
      <c r="E21" s="5">
        <f t="shared" si="27"/>
        <v>11812.45746476</v>
      </c>
      <c r="F21" s="5">
        <f t="shared" si="27"/>
        <v>11100.108316110003</v>
      </c>
      <c r="G21" s="47">
        <f t="shared" ref="G21" si="28">SUM(G22:G28)</f>
        <v>10707.586457146062</v>
      </c>
      <c r="H21" s="5">
        <f t="shared" ref="H21" si="29">SUM(H22:H28)</f>
        <v>10916.400416139966</v>
      </c>
      <c r="I21" s="5">
        <f t="shared" ref="I21:O21" si="30">SUM(I22:I28)</f>
        <v>11212.531911161494</v>
      </c>
      <c r="J21" s="5">
        <f t="shared" si="30"/>
        <v>11721.001995232849</v>
      </c>
      <c r="K21" s="5">
        <f t="shared" si="30"/>
        <v>12213.360935178813</v>
      </c>
      <c r="L21" s="5">
        <f t="shared" si="30"/>
        <v>12769.707267163269</v>
      </c>
      <c r="M21" s="5">
        <f t="shared" si="30"/>
        <v>13352.759338386071</v>
      </c>
      <c r="N21" s="5">
        <f t="shared" si="30"/>
        <v>13963.825097697878</v>
      </c>
      <c r="O21" s="5">
        <f t="shared" si="30"/>
        <v>14604.277375314547</v>
      </c>
      <c r="P21" s="5">
        <f t="shared" ref="P21" si="31">SUM(P22:P28)</f>
        <v>15242.280876788811</v>
      </c>
    </row>
    <row r="22" spans="1:16" s="157" customFormat="1" ht="20" customHeight="1" x14ac:dyDescent="0.35">
      <c r="A22" s="155" t="s">
        <v>117</v>
      </c>
      <c r="B22" s="156"/>
      <c r="C22" s="119">
        <v>2038.2708007299998</v>
      </c>
      <c r="D22" s="119">
        <v>2182.8889548500001</v>
      </c>
      <c r="E22" s="119">
        <v>2136.5009036799997</v>
      </c>
      <c r="F22" s="119">
        <v>2697.9861873200002</v>
      </c>
      <c r="G22" s="120">
        <v>2400</v>
      </c>
      <c r="H22" s="119">
        <v>2523.5855999999999</v>
      </c>
      <c r="I22" s="119">
        <v>2656.4271459840002</v>
      </c>
      <c r="J22" s="119">
        <v>2790.8423595707904</v>
      </c>
      <c r="K22" s="119">
        <v>2932.0589829650726</v>
      </c>
      <c r="L22" s="119">
        <v>3080.4211675031052</v>
      </c>
      <c r="M22" s="119">
        <v>3236.2904785787623</v>
      </c>
      <c r="N22" s="119">
        <v>3400.0467767948476</v>
      </c>
      <c r="O22" s="119">
        <v>3572.0891437006671</v>
      </c>
      <c r="P22" s="119">
        <v>3752.8368543719212</v>
      </c>
    </row>
    <row r="23" spans="1:16" s="157" customFormat="1" ht="20" customHeight="1" x14ac:dyDescent="0.35">
      <c r="A23" s="155" t="s">
        <v>279</v>
      </c>
      <c r="B23" s="156"/>
      <c r="C23" s="119">
        <v>143.88688956000001</v>
      </c>
      <c r="D23" s="119">
        <v>0</v>
      </c>
      <c r="E23" s="119">
        <v>2683.1570000000002</v>
      </c>
      <c r="F23" s="119">
        <v>266.77999999999997</v>
      </c>
      <c r="G23" s="120">
        <v>552.54899999999998</v>
      </c>
      <c r="H23" s="119">
        <v>266.20999999999998</v>
      </c>
      <c r="I23" s="119">
        <v>266.20999999999998</v>
      </c>
      <c r="J23" s="119">
        <v>266.20999999999998</v>
      </c>
      <c r="K23" s="119">
        <v>266.20999999999998</v>
      </c>
      <c r="L23" s="119">
        <v>266.20999999999998</v>
      </c>
      <c r="M23" s="119">
        <v>266.20999999999998</v>
      </c>
      <c r="N23" s="119">
        <v>266.20999999999998</v>
      </c>
      <c r="O23" s="119">
        <v>266.20999999999998</v>
      </c>
      <c r="P23" s="119">
        <v>232.93374999999997</v>
      </c>
    </row>
    <row r="24" spans="1:16" s="157" customFormat="1" ht="20" customHeight="1" x14ac:dyDescent="0.35">
      <c r="A24" s="155" t="s">
        <v>13</v>
      </c>
      <c r="B24" s="156"/>
      <c r="C24" s="119">
        <v>509.3493024</v>
      </c>
      <c r="D24" s="119">
        <v>533.79848047000007</v>
      </c>
      <c r="E24" s="119">
        <v>513.87511961999996</v>
      </c>
      <c r="F24" s="119">
        <v>514.35031041000013</v>
      </c>
      <c r="G24" s="120">
        <v>554.96382000000006</v>
      </c>
      <c r="H24" s="119">
        <v>583.54112694707999</v>
      </c>
      <c r="I24" s="119">
        <v>614.25873186957426</v>
      </c>
      <c r="J24" s="119">
        <v>645.34022370217474</v>
      </c>
      <c r="K24" s="119">
        <v>677.99443902150483</v>
      </c>
      <c r="L24" s="119">
        <v>712.30095763599309</v>
      </c>
      <c r="M24" s="119">
        <v>748.34338609237432</v>
      </c>
      <c r="N24" s="119">
        <v>786.2095614286485</v>
      </c>
      <c r="O24" s="119">
        <v>825.99176523693825</v>
      </c>
      <c r="P24" s="119">
        <v>867.7869485579273</v>
      </c>
    </row>
    <row r="25" spans="1:16" s="157" customFormat="1" ht="20" customHeight="1" x14ac:dyDescent="0.35">
      <c r="A25" s="155" t="s">
        <v>14</v>
      </c>
      <c r="B25" s="156"/>
      <c r="C25" s="119">
        <v>4483.0278739099995</v>
      </c>
      <c r="D25" s="119">
        <v>4411.1238149800001</v>
      </c>
      <c r="E25" s="119">
        <v>4349.7466084999996</v>
      </c>
      <c r="F25" s="119">
        <v>5570.138341240001</v>
      </c>
      <c r="G25" s="120">
        <v>5114.0327965999995</v>
      </c>
      <c r="H25" s="119">
        <v>5377.3748014281209</v>
      </c>
      <c r="I25" s="119">
        <v>5440.0363549508456</v>
      </c>
      <c r="J25" s="119">
        <v>5715.3021945113596</v>
      </c>
      <c r="K25" s="119">
        <v>5964.0191693132338</v>
      </c>
      <c r="L25" s="119">
        <v>6265.7985392804831</v>
      </c>
      <c r="M25" s="119">
        <v>6582.8479453680775</v>
      </c>
      <c r="N25" s="119">
        <v>6915.9400514037015</v>
      </c>
      <c r="O25" s="119">
        <v>7265.8866180047307</v>
      </c>
      <c r="P25" s="119">
        <v>7633.5404808757694</v>
      </c>
    </row>
    <row r="26" spans="1:16" s="157" customFormat="1" ht="20" customHeight="1" x14ac:dyDescent="0.35">
      <c r="A26" s="155" t="s">
        <v>15</v>
      </c>
      <c r="B26" s="156"/>
      <c r="C26" s="119">
        <v>34.311985430000007</v>
      </c>
      <c r="D26" s="119">
        <v>30.55638785</v>
      </c>
      <c r="E26" s="119">
        <v>27.305136990000001</v>
      </c>
      <c r="F26" s="119">
        <v>26.117916450000003</v>
      </c>
      <c r="G26" s="120">
        <v>28.04915354606235</v>
      </c>
      <c r="H26" s="119">
        <v>29.493516658763284</v>
      </c>
      <c r="I26" s="119">
        <v>31.046055375680584</v>
      </c>
      <c r="J26" s="119">
        <v>32.616985777690026</v>
      </c>
      <c r="K26" s="119">
        <v>34.267405258041144</v>
      </c>
      <c r="L26" s="119">
        <v>36.001335964098025</v>
      </c>
      <c r="M26" s="119">
        <v>37.823003563881386</v>
      </c>
      <c r="N26" s="119">
        <v>39.736847544213788</v>
      </c>
      <c r="O26" s="119">
        <v>41.747532029951003</v>
      </c>
      <c r="P26" s="119">
        <v>43.859957150666531</v>
      </c>
    </row>
    <row r="27" spans="1:16" s="157" customFormat="1" ht="20" customHeight="1" x14ac:dyDescent="0.35">
      <c r="A27" s="155" t="s">
        <v>220</v>
      </c>
      <c r="B27" s="156"/>
      <c r="C27" s="119">
        <v>6.7680000000000003E-5</v>
      </c>
      <c r="D27" s="119">
        <v>6.0999999999999998E-7</v>
      </c>
      <c r="E27" s="119">
        <v>2.1965E-4</v>
      </c>
      <c r="F27" s="119">
        <v>4.2231000000000001E-4</v>
      </c>
      <c r="G27" s="120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</row>
    <row r="28" spans="1:16" s="157" customFormat="1" ht="20" customHeight="1" x14ac:dyDescent="0.35">
      <c r="A28" s="155" t="s">
        <v>16</v>
      </c>
      <c r="B28" s="156"/>
      <c r="C28" s="119">
        <v>1432.2070826699999</v>
      </c>
      <c r="D28" s="119">
        <v>1706.7602971000001</v>
      </c>
      <c r="E28" s="119">
        <v>2101.8724763199989</v>
      </c>
      <c r="F28" s="119">
        <v>2024.7351383800003</v>
      </c>
      <c r="G28" s="120">
        <v>2057.9916870000006</v>
      </c>
      <c r="H28" s="119">
        <v>2136.1953711060009</v>
      </c>
      <c r="I28" s="119">
        <v>2204.5536229813929</v>
      </c>
      <c r="J28" s="119">
        <v>2270.6902316708347</v>
      </c>
      <c r="K28" s="119">
        <v>2338.8109386209599</v>
      </c>
      <c r="L28" s="119">
        <v>2408.9752667795888</v>
      </c>
      <c r="M28" s="119">
        <v>2481.2445247829764</v>
      </c>
      <c r="N28" s="119">
        <v>2555.6818605264657</v>
      </c>
      <c r="O28" s="119">
        <v>2632.3523163422597</v>
      </c>
      <c r="P28" s="119">
        <v>2711.3228858325274</v>
      </c>
    </row>
    <row r="29" spans="1:16" ht="20" customHeight="1" x14ac:dyDescent="0.35">
      <c r="A29" s="6" t="s">
        <v>17</v>
      </c>
      <c r="B29" s="55"/>
      <c r="C29" s="5">
        <f t="shared" ref="C29" si="32">SUM(C30:C32)</f>
        <v>1214.5190588999994</v>
      </c>
      <c r="D29" s="5">
        <f t="shared" ref="D29:G29" si="33">SUM(D30:D32)</f>
        <v>1214.4709325200008</v>
      </c>
      <c r="E29" s="5">
        <f t="shared" si="33"/>
        <v>968.18371902000081</v>
      </c>
      <c r="F29" s="5">
        <f t="shared" si="33"/>
        <v>1600.1897943099991</v>
      </c>
      <c r="G29" s="47">
        <f t="shared" si="33"/>
        <v>1235.9480107176385</v>
      </c>
      <c r="H29" s="5">
        <f t="shared" ref="H29" si="34">SUM(H30:H32)</f>
        <v>1283.8632117577406</v>
      </c>
      <c r="I29" s="5">
        <f t="shared" ref="I29:O29" si="35">SUM(I30:I32)</f>
        <v>1326.4734259782781</v>
      </c>
      <c r="J29" s="5">
        <f t="shared" si="35"/>
        <v>1367.8714657289977</v>
      </c>
      <c r="K29" s="5">
        <f t="shared" si="35"/>
        <v>1410.5926008229901</v>
      </c>
      <c r="L29" s="5">
        <f t="shared" si="35"/>
        <v>1454.6806305205816</v>
      </c>
      <c r="M29" s="5">
        <f t="shared" si="35"/>
        <v>1500.1808758437498</v>
      </c>
      <c r="N29" s="5">
        <f t="shared" si="35"/>
        <v>1547.1402357428351</v>
      </c>
      <c r="O29" s="5">
        <f t="shared" si="35"/>
        <v>1595.6072454802559</v>
      </c>
      <c r="P29" s="5">
        <f t="shared" ref="P29" si="36">SUM(P30:P32)</f>
        <v>1645.6321373246551</v>
      </c>
    </row>
    <row r="30" spans="1:16" s="157" customFormat="1" ht="20" customHeight="1" x14ac:dyDescent="0.35">
      <c r="A30" s="155" t="s">
        <v>18</v>
      </c>
      <c r="B30" s="156"/>
      <c r="C30" s="119">
        <v>2.1095535999999999</v>
      </c>
      <c r="D30" s="119">
        <v>0</v>
      </c>
      <c r="E30" s="119">
        <v>0</v>
      </c>
      <c r="F30" s="119">
        <v>0</v>
      </c>
      <c r="G30" s="120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</row>
    <row r="31" spans="1:16" s="157" customFormat="1" ht="20" customHeight="1" x14ac:dyDescent="0.35">
      <c r="A31" s="155" t="s">
        <v>118</v>
      </c>
      <c r="B31" s="156"/>
      <c r="C31" s="119">
        <v>79.548782400000007</v>
      </c>
      <c r="D31" s="119">
        <v>76.197297449999994</v>
      </c>
      <c r="E31" s="119">
        <v>64.990997809999996</v>
      </c>
      <c r="F31" s="119">
        <v>65.497556870000011</v>
      </c>
      <c r="G31" s="120">
        <v>70.340642717638417</v>
      </c>
      <c r="H31" s="119">
        <v>73.962763773740491</v>
      </c>
      <c r="I31" s="119">
        <v>77.856163658790194</v>
      </c>
      <c r="J31" s="119">
        <v>81.795685539924989</v>
      </c>
      <c r="K31" s="119">
        <v>85.934547228245194</v>
      </c>
      <c r="L31" s="119">
        <v>90.282835317994397</v>
      </c>
      <c r="M31" s="119">
        <v>94.851146785084921</v>
      </c>
      <c r="N31" s="119">
        <v>99.650614812410225</v>
      </c>
      <c r="O31" s="119">
        <v>104.69293592191819</v>
      </c>
      <c r="P31" s="119">
        <v>109.99039847956726</v>
      </c>
    </row>
    <row r="32" spans="1:16" s="157" customFormat="1" ht="20" customHeight="1" x14ac:dyDescent="0.35">
      <c r="A32" s="155" t="s">
        <v>19</v>
      </c>
      <c r="B32" s="156"/>
      <c r="C32" s="119">
        <v>1132.8607228999995</v>
      </c>
      <c r="D32" s="119">
        <v>1138.2736350700009</v>
      </c>
      <c r="E32" s="119">
        <v>903.19272121000085</v>
      </c>
      <c r="F32" s="119">
        <v>1534.6922374399992</v>
      </c>
      <c r="G32" s="120">
        <v>1165.607368</v>
      </c>
      <c r="H32" s="119">
        <v>1209.900447984</v>
      </c>
      <c r="I32" s="119">
        <v>1248.617262319488</v>
      </c>
      <c r="J32" s="119">
        <v>1286.0757801890727</v>
      </c>
      <c r="K32" s="119">
        <v>1324.6580535947448</v>
      </c>
      <c r="L32" s="119">
        <v>1364.3977952025873</v>
      </c>
      <c r="M32" s="119">
        <v>1405.329729058665</v>
      </c>
      <c r="N32" s="119">
        <v>1447.489620930425</v>
      </c>
      <c r="O32" s="119">
        <v>1490.9143095583377</v>
      </c>
      <c r="P32" s="119">
        <v>1535.6417388450877</v>
      </c>
    </row>
    <row r="33" spans="1:16" s="157" customFormat="1" ht="20" customHeight="1" x14ac:dyDescent="0.35">
      <c r="A33" s="158" t="s">
        <v>20</v>
      </c>
      <c r="B33" s="159"/>
      <c r="C33" s="121">
        <v>6103.4709217800009</v>
      </c>
      <c r="D33" s="121">
        <v>6275.0536770700019</v>
      </c>
      <c r="E33" s="121">
        <v>6363.9364938900026</v>
      </c>
      <c r="F33" s="121">
        <v>8356.8667891599998</v>
      </c>
      <c r="G33" s="122">
        <v>7867.7427639999996</v>
      </c>
      <c r="H33" s="121">
        <v>8272.8843098894158</v>
      </c>
      <c r="I33" s="121">
        <v>8369.2866999243779</v>
      </c>
      <c r="J33" s="121">
        <v>8792.7726069405526</v>
      </c>
      <c r="K33" s="121">
        <v>9175.4141066357442</v>
      </c>
      <c r="L33" s="121">
        <v>9639.6900604315124</v>
      </c>
      <c r="M33" s="121">
        <v>10127.458377489349</v>
      </c>
      <c r="N33" s="121">
        <v>10639.90777139031</v>
      </c>
      <c r="O33" s="121">
        <v>11178.287104622663</v>
      </c>
      <c r="P33" s="121">
        <v>11743.908432116568</v>
      </c>
    </row>
    <row r="34" spans="1:16" ht="20" customHeight="1" x14ac:dyDescent="0.35">
      <c r="A34" s="8" t="s">
        <v>21</v>
      </c>
      <c r="B34" s="57"/>
      <c r="C34" s="9">
        <f t="shared" ref="C34" si="37">C8-C19-C30</f>
        <v>51099.126541130019</v>
      </c>
      <c r="D34" s="9">
        <f t="shared" ref="D34:G34" si="38">D8-D19-D30</f>
        <v>53420.865776580031</v>
      </c>
      <c r="E34" s="9">
        <f t="shared" si="38"/>
        <v>56519.576864039991</v>
      </c>
      <c r="F34" s="9">
        <f t="shared" si="38"/>
        <v>67640.162698610002</v>
      </c>
      <c r="G34" s="49">
        <f t="shared" si="38"/>
        <v>64395.76212275742</v>
      </c>
      <c r="H34" s="9">
        <f t="shared" ref="H34" si="39">H8-H19-H30</f>
        <v>67209.107880819967</v>
      </c>
      <c r="I34" s="9">
        <f t="shared" ref="I34:O34" si="40">I8-I19-I30</f>
        <v>68292.852383051111</v>
      </c>
      <c r="J34" s="9">
        <f t="shared" si="40"/>
        <v>71427.792523543263</v>
      </c>
      <c r="K34" s="9">
        <f t="shared" si="40"/>
        <v>74318.78791275718</v>
      </c>
      <c r="L34" s="9">
        <f t="shared" si="40"/>
        <v>77739.931426039329</v>
      </c>
      <c r="M34" s="9">
        <f t="shared" si="40"/>
        <v>81324.407293220487</v>
      </c>
      <c r="N34" s="9">
        <f t="shared" si="40"/>
        <v>85080.186806171681</v>
      </c>
      <c r="O34" s="9">
        <f t="shared" si="40"/>
        <v>89015.635804375648</v>
      </c>
      <c r="P34" s="9">
        <f t="shared" ref="P34" si="41">P8-P19-P30</f>
        <v>93106.258125043081</v>
      </c>
    </row>
    <row r="35" spans="1:16" ht="20" customHeight="1" x14ac:dyDescent="0.35">
      <c r="A35" s="10" t="s">
        <v>22</v>
      </c>
      <c r="B35" s="54"/>
      <c r="C35" s="4">
        <f t="shared" ref="C35" si="42">C36+C37+C38+C41+C42</f>
        <v>1353.8900549699997</v>
      </c>
      <c r="D35" s="4">
        <f t="shared" ref="D35:G35" si="43">D36+D37+D38+D41+D42</f>
        <v>839.69466169000009</v>
      </c>
      <c r="E35" s="4">
        <f t="shared" si="43"/>
        <v>1055.2498548400001</v>
      </c>
      <c r="F35" s="4">
        <f t="shared" si="43"/>
        <v>2958.16336232</v>
      </c>
      <c r="G35" s="46">
        <f t="shared" si="43"/>
        <v>1367.0845046205384</v>
      </c>
      <c r="H35" s="4">
        <f t="shared" ref="H35" si="44">H36+H37+H38+H41+H42</f>
        <v>431.05793612800966</v>
      </c>
      <c r="I35" s="4">
        <f t="shared" ref="I35:O35" si="45">I36+I37+I38+I41+I42</f>
        <v>434.91844333214021</v>
      </c>
      <c r="J35" s="4">
        <f t="shared" si="45"/>
        <v>461.44869985117055</v>
      </c>
      <c r="K35" s="4">
        <f t="shared" si="45"/>
        <v>421.33128695513983</v>
      </c>
      <c r="L35" s="4">
        <f t="shared" si="45"/>
        <v>442.6506500750699</v>
      </c>
      <c r="M35" s="4">
        <f t="shared" si="45"/>
        <v>465.04877296886849</v>
      </c>
      <c r="N35" s="4">
        <f t="shared" si="45"/>
        <v>488.58024088109329</v>
      </c>
      <c r="O35" s="4">
        <f t="shared" si="45"/>
        <v>513.30240106967653</v>
      </c>
      <c r="P35" s="4">
        <f t="shared" ref="P35" si="46">P36+P37+P38+P41+P42</f>
        <v>539.27550256380221</v>
      </c>
    </row>
    <row r="36" spans="1:16" s="157" customFormat="1" ht="20" customHeight="1" x14ac:dyDescent="0.35">
      <c r="A36" s="158" t="s">
        <v>23</v>
      </c>
      <c r="B36" s="159"/>
      <c r="C36" s="121">
        <v>270.19908927</v>
      </c>
      <c r="D36" s="121">
        <v>191.86802531000001</v>
      </c>
      <c r="E36" s="121">
        <v>24.870038000000001</v>
      </c>
      <c r="F36" s="121">
        <v>41.847999999999999</v>
      </c>
      <c r="G36" s="122">
        <v>108.3</v>
      </c>
      <c r="H36" s="121">
        <v>68.423495699999989</v>
      </c>
      <c r="I36" s="121">
        <v>53.194925960000006</v>
      </c>
      <c r="J36" s="121">
        <v>60.409972500000002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</row>
    <row r="37" spans="1:16" s="157" customFormat="1" ht="20" customHeight="1" x14ac:dyDescent="0.35">
      <c r="A37" s="158" t="s">
        <v>24</v>
      </c>
      <c r="B37" s="159"/>
      <c r="C37" s="121">
        <v>25.069452249999991</v>
      </c>
      <c r="D37" s="121">
        <v>27.465240059999999</v>
      </c>
      <c r="E37" s="121">
        <v>24.626612630000004</v>
      </c>
      <c r="F37" s="121">
        <v>7.4168838200000007</v>
      </c>
      <c r="G37" s="122">
        <v>27.081246</v>
      </c>
      <c r="H37" s="121">
        <v>28.475767681523998</v>
      </c>
      <c r="I37" s="121">
        <v>29.974732092279424</v>
      </c>
      <c r="J37" s="121">
        <v>31.491453536148764</v>
      </c>
      <c r="K37" s="121">
        <v>33.084921085077895</v>
      </c>
      <c r="L37" s="121">
        <v>34.759018091982838</v>
      </c>
      <c r="M37" s="121">
        <v>36.517824407437168</v>
      </c>
      <c r="N37" s="121">
        <v>38.365626322453487</v>
      </c>
      <c r="O37" s="121">
        <v>40.306927014369634</v>
      </c>
      <c r="P37" s="121">
        <v>42.346457521296735</v>
      </c>
    </row>
    <row r="38" spans="1:16" ht="20" customHeight="1" x14ac:dyDescent="0.35">
      <c r="A38" s="6" t="s">
        <v>25</v>
      </c>
      <c r="B38" s="55"/>
      <c r="C38" s="5">
        <f t="shared" ref="C38" si="47">SUM(C39:C40)</f>
        <v>851.9745095799999</v>
      </c>
      <c r="D38" s="5">
        <f t="shared" ref="D38:G38" si="48">SUM(D39:D40)</f>
        <v>570.05004074999999</v>
      </c>
      <c r="E38" s="5">
        <f t="shared" si="48"/>
        <v>808.19468846999996</v>
      </c>
      <c r="F38" s="5">
        <f t="shared" si="48"/>
        <v>2747.9486704000001</v>
      </c>
      <c r="G38" s="47">
        <f t="shared" si="48"/>
        <v>988.11539000000005</v>
      </c>
      <c r="H38" s="5">
        <f t="shared" ref="H38" si="49">SUM(H39:H40)</f>
        <v>78.027490419201371</v>
      </c>
      <c r="I38" s="5">
        <f t="shared" ref="I38:O38" si="50">SUM(I39:I40)</f>
        <v>82.134857514868145</v>
      </c>
      <c r="J38" s="5">
        <f t="shared" si="50"/>
        <v>86.290881305120479</v>
      </c>
      <c r="K38" s="5">
        <f t="shared" si="50"/>
        <v>90.657199899159579</v>
      </c>
      <c r="L38" s="5">
        <f t="shared" si="50"/>
        <v>95.244454214057072</v>
      </c>
      <c r="M38" s="5">
        <f t="shared" si="50"/>
        <v>100.06382359728836</v>
      </c>
      <c r="N38" s="5">
        <f t="shared" si="50"/>
        <v>105.12705307131117</v>
      </c>
      <c r="O38" s="5">
        <f t="shared" si="50"/>
        <v>110.44648195671951</v>
      </c>
      <c r="P38" s="5">
        <f t="shared" ref="P38" si="51">SUM(P39:P40)</f>
        <v>116.03507394372951</v>
      </c>
    </row>
    <row r="39" spans="1:16" s="157" customFormat="1" ht="20" customHeight="1" x14ac:dyDescent="0.35">
      <c r="A39" s="155" t="s">
        <v>26</v>
      </c>
      <c r="B39" s="156"/>
      <c r="C39" s="119">
        <v>821.47841763999986</v>
      </c>
      <c r="D39" s="119">
        <v>563.29746080999996</v>
      </c>
      <c r="E39" s="119">
        <v>803.60397524000007</v>
      </c>
      <c r="F39" s="119">
        <v>2739.4368282</v>
      </c>
      <c r="G39" s="120">
        <v>966.78622367170772</v>
      </c>
      <c r="H39" s="119">
        <v>55.6</v>
      </c>
      <c r="I39" s="119">
        <v>58.526784000000006</v>
      </c>
      <c r="J39" s="119">
        <v>61.488239270400008</v>
      </c>
      <c r="K39" s="119">
        <v>64.599544177482258</v>
      </c>
      <c r="L39" s="119">
        <v>67.868281112862874</v>
      </c>
      <c r="M39" s="119">
        <v>71.302416137173736</v>
      </c>
      <c r="N39" s="119">
        <v>74.910318393714732</v>
      </c>
      <c r="O39" s="119">
        <v>78.700780504436693</v>
      </c>
      <c r="P39" s="119">
        <v>82.683039997961188</v>
      </c>
    </row>
    <row r="40" spans="1:16" s="157" customFormat="1" ht="20" customHeight="1" x14ac:dyDescent="0.35">
      <c r="A40" s="155" t="s">
        <v>27</v>
      </c>
      <c r="B40" s="156"/>
      <c r="C40" s="119">
        <v>30.496091940000028</v>
      </c>
      <c r="D40" s="119">
        <v>6.7525799399999977</v>
      </c>
      <c r="E40" s="119">
        <v>4.5907132299999001</v>
      </c>
      <c r="F40" s="119">
        <v>8.5118422000000038</v>
      </c>
      <c r="G40" s="120">
        <v>21.329166328292292</v>
      </c>
      <c r="H40" s="119">
        <v>22.427490419201373</v>
      </c>
      <c r="I40" s="119">
        <v>23.608073514868135</v>
      </c>
      <c r="J40" s="119">
        <v>24.802642034720463</v>
      </c>
      <c r="K40" s="119">
        <v>26.057655721677321</v>
      </c>
      <c r="L40" s="119">
        <v>27.376173101194198</v>
      </c>
      <c r="M40" s="119">
        <v>28.761407460114626</v>
      </c>
      <c r="N40" s="119">
        <v>30.216734677596428</v>
      </c>
      <c r="O40" s="119">
        <v>31.745701452282809</v>
      </c>
      <c r="P40" s="119">
        <v>33.352033945768319</v>
      </c>
    </row>
    <row r="41" spans="1:16" s="157" customFormat="1" ht="20" customHeight="1" x14ac:dyDescent="0.35">
      <c r="A41" s="158" t="s">
        <v>28</v>
      </c>
      <c r="B41" s="159"/>
      <c r="C41" s="121">
        <v>206.64700386999993</v>
      </c>
      <c r="D41" s="121">
        <v>43.033386679999992</v>
      </c>
      <c r="E41" s="121">
        <v>197.50558209000008</v>
      </c>
      <c r="F41" s="121">
        <v>160.75982351000002</v>
      </c>
      <c r="G41" s="122">
        <v>243.383836</v>
      </c>
      <c r="H41" s="121">
        <v>255.91664325098398</v>
      </c>
      <c r="I41" s="121">
        <v>269.38809535171583</v>
      </c>
      <c r="J41" s="121">
        <v>283.01913297651265</v>
      </c>
      <c r="K41" s="121">
        <v>297.33990110512423</v>
      </c>
      <c r="L41" s="121">
        <v>312.38530010104353</v>
      </c>
      <c r="M41" s="121">
        <v>328.19199628615638</v>
      </c>
      <c r="N41" s="121">
        <v>344.79851129823595</v>
      </c>
      <c r="O41" s="121">
        <v>362.24531596992671</v>
      </c>
      <c r="P41" s="121">
        <v>380.57492895800499</v>
      </c>
    </row>
    <row r="42" spans="1:16" ht="20" customHeight="1" x14ac:dyDescent="0.35">
      <c r="A42" s="6" t="s">
        <v>29</v>
      </c>
      <c r="B42" s="55"/>
      <c r="C42" s="5">
        <f t="shared" ref="C42" si="52">SUM(C43:C44)</f>
        <v>0</v>
      </c>
      <c r="D42" s="5">
        <f t="shared" ref="D42:G42" si="53">SUM(D43:D44)</f>
        <v>7.2779688899999995</v>
      </c>
      <c r="E42" s="5">
        <f t="shared" si="53"/>
        <v>5.2933650000000006E-2</v>
      </c>
      <c r="F42" s="5">
        <f t="shared" si="53"/>
        <v>0.18998459000000001</v>
      </c>
      <c r="G42" s="47">
        <f t="shared" si="53"/>
        <v>0.20403262053836999</v>
      </c>
      <c r="H42" s="5">
        <f t="shared" ref="H42" si="54">SUM(H43:H44)</f>
        <v>0.21453907630037281</v>
      </c>
      <c r="I42" s="5">
        <f t="shared" ref="I42:O42" si="55">SUM(I43:I44)</f>
        <v>0.22583241327682443</v>
      </c>
      <c r="J42" s="5">
        <f t="shared" si="55"/>
        <v>0.23725953338863176</v>
      </c>
      <c r="K42" s="5">
        <f t="shared" si="55"/>
        <v>0.24926486577809653</v>
      </c>
      <c r="L42" s="5">
        <f t="shared" si="55"/>
        <v>0.26187766798646822</v>
      </c>
      <c r="M42" s="5">
        <f t="shared" si="55"/>
        <v>0.27512867798658353</v>
      </c>
      <c r="N42" s="5">
        <f t="shared" si="55"/>
        <v>0.28905018909270469</v>
      </c>
      <c r="O42" s="5">
        <f t="shared" si="55"/>
        <v>0.30367612866079552</v>
      </c>
      <c r="P42" s="5">
        <f t="shared" ref="P42" si="56">SUM(P43:P44)</f>
        <v>0.31904214077103177</v>
      </c>
    </row>
    <row r="43" spans="1:16" s="157" customFormat="1" ht="20" customHeight="1" x14ac:dyDescent="0.35">
      <c r="A43" s="155" t="s">
        <v>30</v>
      </c>
      <c r="B43" s="160"/>
      <c r="C43" s="123">
        <v>0</v>
      </c>
      <c r="D43" s="123">
        <v>0</v>
      </c>
      <c r="E43" s="123">
        <v>0</v>
      </c>
      <c r="F43" s="123">
        <v>0</v>
      </c>
      <c r="G43" s="124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</row>
    <row r="44" spans="1:16" s="157" customFormat="1" ht="20" customHeight="1" x14ac:dyDescent="0.35">
      <c r="A44" s="155" t="s">
        <v>119</v>
      </c>
      <c r="B44" s="160"/>
      <c r="C44" s="123">
        <v>0</v>
      </c>
      <c r="D44" s="123">
        <v>7.2779688899999995</v>
      </c>
      <c r="E44" s="123">
        <v>5.2933650000000006E-2</v>
      </c>
      <c r="F44" s="123">
        <v>0.18998459000000001</v>
      </c>
      <c r="G44" s="124">
        <v>0.20403262053836999</v>
      </c>
      <c r="H44" s="119">
        <v>0.21453907630037281</v>
      </c>
      <c r="I44" s="119">
        <v>0.22583241327682443</v>
      </c>
      <c r="J44" s="119">
        <v>0.23725953338863176</v>
      </c>
      <c r="K44" s="119">
        <v>0.24926486577809653</v>
      </c>
      <c r="L44" s="119">
        <v>0.26187766798646822</v>
      </c>
      <c r="M44" s="119">
        <v>0.27512867798658353</v>
      </c>
      <c r="N44" s="119">
        <v>0.28905018909270469</v>
      </c>
      <c r="O44" s="119">
        <v>0.30367612866079552</v>
      </c>
      <c r="P44" s="119">
        <v>0.31904214077103177</v>
      </c>
    </row>
    <row r="45" spans="1:16" ht="20" customHeight="1" x14ac:dyDescent="0.35">
      <c r="A45" s="8" t="s">
        <v>31</v>
      </c>
      <c r="B45" s="57"/>
      <c r="C45" s="9">
        <f t="shared" ref="C45" si="57">C35-C36-C37-C39-C43</f>
        <v>237.14309580999975</v>
      </c>
      <c r="D45" s="9">
        <f t="shared" ref="D45:G45" si="58">D35-D36-D37-D39-D43</f>
        <v>57.063935510000078</v>
      </c>
      <c r="E45" s="9">
        <f t="shared" si="58"/>
        <v>202.14922897000008</v>
      </c>
      <c r="F45" s="9">
        <f t="shared" si="58"/>
        <v>169.4616503000002</v>
      </c>
      <c r="G45" s="49">
        <f t="shared" si="58"/>
        <v>264.91703494883075</v>
      </c>
      <c r="H45" s="9">
        <f t="shared" ref="H45" si="59">H35-H36-H37-H39-H43</f>
        <v>278.55867274648563</v>
      </c>
      <c r="I45" s="9">
        <f t="shared" ref="I45:O45" si="60">I35-I36-I37-I39-I43</f>
        <v>293.22200127986082</v>
      </c>
      <c r="J45" s="9">
        <f t="shared" si="60"/>
        <v>308.0590345446218</v>
      </c>
      <c r="K45" s="9">
        <f t="shared" si="60"/>
        <v>323.64682169257969</v>
      </c>
      <c r="L45" s="9">
        <f t="shared" si="60"/>
        <v>340.02335087022419</v>
      </c>
      <c r="M45" s="9">
        <f t="shared" si="60"/>
        <v>357.22853242425759</v>
      </c>
      <c r="N45" s="9">
        <f t="shared" si="60"/>
        <v>375.30429616492506</v>
      </c>
      <c r="O45" s="9">
        <f t="shared" si="60"/>
        <v>394.29469355087019</v>
      </c>
      <c r="P45" s="9">
        <f t="shared" ref="P45" si="61">P35-P36-P37-P39-P43</f>
        <v>414.24600504454429</v>
      </c>
    </row>
    <row r="46" spans="1:16" ht="20" customHeight="1" x14ac:dyDescent="0.35">
      <c r="A46" s="11" t="s">
        <v>32</v>
      </c>
      <c r="B46" s="58"/>
      <c r="C46" s="12">
        <f t="shared" ref="C46" si="62">C34+C45</f>
        <v>51336.269636940022</v>
      </c>
      <c r="D46" s="12">
        <f t="shared" ref="D46:G46" si="63">D34+D45</f>
        <v>53477.92971209003</v>
      </c>
      <c r="E46" s="12">
        <f t="shared" si="63"/>
        <v>56721.726093009995</v>
      </c>
      <c r="F46" s="12">
        <f t="shared" si="63"/>
        <v>67809.624348910002</v>
      </c>
      <c r="G46" s="50">
        <f t="shared" si="63"/>
        <v>64660.679157706254</v>
      </c>
      <c r="H46" s="12">
        <f t="shared" ref="H46:O46" si="64">H34+H45</f>
        <v>67487.666553566451</v>
      </c>
      <c r="I46" s="12">
        <f t="shared" si="64"/>
        <v>68586.074384330976</v>
      </c>
      <c r="J46" s="12">
        <f t="shared" si="64"/>
        <v>71735.851558087888</v>
      </c>
      <c r="K46" s="12">
        <f t="shared" si="64"/>
        <v>74642.434734449766</v>
      </c>
      <c r="L46" s="12">
        <f t="shared" si="64"/>
        <v>78079.954776909552</v>
      </c>
      <c r="M46" s="12">
        <f t="shared" si="64"/>
        <v>81681.635825644742</v>
      </c>
      <c r="N46" s="12">
        <f t="shared" si="64"/>
        <v>85455.4911023366</v>
      </c>
      <c r="O46" s="12">
        <f t="shared" si="64"/>
        <v>89409.930497926514</v>
      </c>
      <c r="P46" s="12">
        <f t="shared" ref="P46" si="65">P34+P45</f>
        <v>93520.504130087618</v>
      </c>
    </row>
    <row r="47" spans="1:16" ht="20" customHeight="1" x14ac:dyDescent="0.35">
      <c r="A47" s="13" t="s">
        <v>33</v>
      </c>
      <c r="B47" s="53"/>
      <c r="C47" s="3">
        <f t="shared" ref="C47" si="66">C48+C60</f>
        <v>56143.713032830005</v>
      </c>
      <c r="D47" s="3">
        <f t="shared" ref="D47:G47" si="67">D48+D60</f>
        <v>58250.420272519994</v>
      </c>
      <c r="E47" s="3">
        <f t="shared" si="67"/>
        <v>58586.777787159997</v>
      </c>
      <c r="F47" s="3">
        <f t="shared" si="67"/>
        <v>68490.098350729997</v>
      </c>
      <c r="G47" s="45">
        <f t="shared" si="67"/>
        <v>64975.404181855178</v>
      </c>
      <c r="H47" s="3">
        <f t="shared" ref="H47:O47" si="68">H48+H60</f>
        <v>66896.097450670961</v>
      </c>
      <c r="I47" s="3">
        <f t="shared" si="68"/>
        <v>69912.994311171497</v>
      </c>
      <c r="J47" s="3">
        <f t="shared" si="68"/>
        <v>73532.991818050737</v>
      </c>
      <c r="K47" s="3">
        <f t="shared" si="68"/>
        <v>77182.229427731712</v>
      </c>
      <c r="L47" s="3">
        <f t="shared" si="68"/>
        <v>81039.73649801554</v>
      </c>
      <c r="M47" s="3">
        <f t="shared" si="68"/>
        <v>84601.285993783182</v>
      </c>
      <c r="N47" s="3">
        <f t="shared" si="68"/>
        <v>88485.842977389329</v>
      </c>
      <c r="O47" s="3">
        <f t="shared" si="68"/>
        <v>88423.161310411801</v>
      </c>
      <c r="P47" s="3">
        <f t="shared" ref="P47" si="69">P48+P60</f>
        <v>91922.899308459688</v>
      </c>
    </row>
    <row r="48" spans="1:16" ht="20" customHeight="1" x14ac:dyDescent="0.35">
      <c r="A48" s="10" t="s">
        <v>34</v>
      </c>
      <c r="B48" s="54"/>
      <c r="C48" s="4">
        <f t="shared" ref="C48" si="70">C49+C54+C55</f>
        <v>53061.137682870001</v>
      </c>
      <c r="D48" s="4">
        <f t="shared" ref="D48:G48" si="71">D49+D54+D55</f>
        <v>55790.064009259993</v>
      </c>
      <c r="E48" s="4">
        <f t="shared" si="71"/>
        <v>55946.648092700001</v>
      </c>
      <c r="F48" s="4">
        <f t="shared" si="71"/>
        <v>61089.524175589999</v>
      </c>
      <c r="G48" s="46">
        <f t="shared" si="71"/>
        <v>61231.770169348427</v>
      </c>
      <c r="H48" s="4">
        <f t="shared" ref="H48:O48" si="72">H49+H54+H55</f>
        <v>64803.163958408237</v>
      </c>
      <c r="I48" s="4">
        <f t="shared" si="72"/>
        <v>67532.847668546849</v>
      </c>
      <c r="J48" s="4">
        <f t="shared" si="72"/>
        <v>70792.016576147347</v>
      </c>
      <c r="K48" s="4">
        <f t="shared" si="72"/>
        <v>74061.720228571226</v>
      </c>
      <c r="L48" s="4">
        <f t="shared" si="72"/>
        <v>77566.093722880236</v>
      </c>
      <c r="M48" s="4">
        <f t="shared" si="72"/>
        <v>80666.364435393829</v>
      </c>
      <c r="N48" s="4">
        <f t="shared" si="72"/>
        <v>83810.230472248295</v>
      </c>
      <c r="O48" s="4">
        <f t="shared" si="72"/>
        <v>82851.577330116532</v>
      </c>
      <c r="P48" s="4">
        <f t="shared" ref="P48" si="73">P49+P54+P55</f>
        <v>85559.273508755563</v>
      </c>
    </row>
    <row r="49" spans="1:16" ht="20" customHeight="1" x14ac:dyDescent="0.35">
      <c r="A49" s="6" t="s">
        <v>35</v>
      </c>
      <c r="B49" s="55"/>
      <c r="C49" s="5">
        <f t="shared" ref="C49" si="74">SUM(C50:C53)</f>
        <v>29215.416305949999</v>
      </c>
      <c r="D49" s="5">
        <f t="shared" ref="D49:G49" si="75">SUM(D50:D53)</f>
        <v>31160.327246469998</v>
      </c>
      <c r="E49" s="5">
        <f t="shared" si="75"/>
        <v>30486.93117584</v>
      </c>
      <c r="F49" s="5">
        <f t="shared" si="75"/>
        <v>31124.952487129998</v>
      </c>
      <c r="G49" s="47">
        <f t="shared" si="75"/>
        <v>32607.460877553949</v>
      </c>
      <c r="H49" s="5">
        <f t="shared" ref="H49:O49" si="76">SUM(H50:H53)</f>
        <v>33945.454798394021</v>
      </c>
      <c r="I49" s="5">
        <f t="shared" si="76"/>
        <v>35343.008159648962</v>
      </c>
      <c r="J49" s="5">
        <f t="shared" si="76"/>
        <v>36769.409839210675</v>
      </c>
      <c r="K49" s="5">
        <f t="shared" si="76"/>
        <v>38249.155069810331</v>
      </c>
      <c r="L49" s="5">
        <f t="shared" si="76"/>
        <v>39806.834639591965</v>
      </c>
      <c r="M49" s="5">
        <f t="shared" si="76"/>
        <v>41436.39187009228</v>
      </c>
      <c r="N49" s="5">
        <f t="shared" si="76"/>
        <v>43141.510992871619</v>
      </c>
      <c r="O49" s="5">
        <f t="shared" si="76"/>
        <v>40715.387740244405</v>
      </c>
      <c r="P49" s="5">
        <f t="shared" ref="P49" si="77">SUM(P50:P53)</f>
        <v>41924.849372451739</v>
      </c>
    </row>
    <row r="50" spans="1:16" s="157" customFormat="1" ht="20" customHeight="1" x14ac:dyDescent="0.35">
      <c r="A50" s="155" t="s">
        <v>36</v>
      </c>
      <c r="B50" s="156"/>
      <c r="C50" s="119">
        <v>10977.99337113</v>
      </c>
      <c r="D50" s="119">
        <v>11300.73118463</v>
      </c>
      <c r="E50" s="119">
        <v>11020.92016301</v>
      </c>
      <c r="F50" s="119">
        <v>11040.57131911</v>
      </c>
      <c r="G50" s="120">
        <v>11797.954511600947</v>
      </c>
      <c r="H50" s="119">
        <v>12246.276783041783</v>
      </c>
      <c r="I50" s="119">
        <v>12638.157640099122</v>
      </c>
      <c r="J50" s="119">
        <v>13017.302369302095</v>
      </c>
      <c r="K50" s="119">
        <v>13407.821440381158</v>
      </c>
      <c r="L50" s="119">
        <v>13810.056083592593</v>
      </c>
      <c r="M50" s="119">
        <v>14224.357766100371</v>
      </c>
      <c r="N50" s="119">
        <v>14651.088499083382</v>
      </c>
      <c r="O50" s="119">
        <v>15090.621154055883</v>
      </c>
      <c r="P50" s="119">
        <v>15543.33978867756</v>
      </c>
    </row>
    <row r="51" spans="1:16" s="157" customFormat="1" ht="20" customHeight="1" x14ac:dyDescent="0.35">
      <c r="A51" s="155" t="s">
        <v>37</v>
      </c>
      <c r="B51" s="156"/>
      <c r="C51" s="119">
        <v>15630.09507847</v>
      </c>
      <c r="D51" s="119">
        <v>16534.765536970001</v>
      </c>
      <c r="E51" s="119">
        <v>17125.411382909999</v>
      </c>
      <c r="F51" s="119">
        <v>17137.592519139998</v>
      </c>
      <c r="G51" s="120">
        <v>18313.231365953001</v>
      </c>
      <c r="H51" s="119">
        <v>19009.134157859215</v>
      </c>
      <c r="I51" s="119">
        <v>19617.426450910709</v>
      </c>
      <c r="J51" s="119">
        <v>20205.94924443803</v>
      </c>
      <c r="K51" s="119">
        <v>20812.127721771172</v>
      </c>
      <c r="L51" s="119">
        <v>21436.491553424308</v>
      </c>
      <c r="M51" s="119">
        <v>22079.586300027036</v>
      </c>
      <c r="N51" s="119">
        <v>22741.97388902785</v>
      </c>
      <c r="O51" s="119">
        <v>23424.233105698684</v>
      </c>
      <c r="P51" s="119">
        <v>24126.960098869644</v>
      </c>
    </row>
    <row r="52" spans="1:16" s="157" customFormat="1" ht="20" customHeight="1" x14ac:dyDescent="0.35">
      <c r="A52" s="155" t="s">
        <v>38</v>
      </c>
      <c r="B52" s="156"/>
      <c r="C52" s="119">
        <v>1072.9155662599999</v>
      </c>
      <c r="D52" s="119">
        <v>1837.8803009200001</v>
      </c>
      <c r="E52" s="119">
        <v>798.72356509000008</v>
      </c>
      <c r="F52" s="119">
        <v>983.40058583000007</v>
      </c>
      <c r="G52" s="120">
        <v>1088.6051709999999</v>
      </c>
      <c r="H52" s="119">
        <v>1228.8825749910181</v>
      </c>
      <c r="I52" s="119">
        <v>1579.5056250970647</v>
      </c>
      <c r="J52" s="119">
        <v>1993.0022286222234</v>
      </c>
      <c r="K52" s="119">
        <v>2429.4552309042197</v>
      </c>
      <c r="L52" s="119">
        <v>2912.5438055186642</v>
      </c>
      <c r="M52" s="119">
        <v>3435.2723109967928</v>
      </c>
      <c r="N52" s="119">
        <v>4000.357847003258</v>
      </c>
      <c r="O52" s="119">
        <v>400</v>
      </c>
      <c r="P52" s="119">
        <v>400</v>
      </c>
    </row>
    <row r="53" spans="1:16" s="157" customFormat="1" ht="20" customHeight="1" x14ac:dyDescent="0.35">
      <c r="A53" s="155" t="s">
        <v>39</v>
      </c>
      <c r="B53" s="156"/>
      <c r="C53" s="119">
        <v>1534.4122900899999</v>
      </c>
      <c r="D53" s="119">
        <v>1486.95022395</v>
      </c>
      <c r="E53" s="119">
        <v>1541.8760648299999</v>
      </c>
      <c r="F53" s="119">
        <v>1963.38806305</v>
      </c>
      <c r="G53" s="120">
        <v>1407.6698290000022</v>
      </c>
      <c r="H53" s="119">
        <v>1461.1612825020025</v>
      </c>
      <c r="I53" s="119">
        <v>1507.9184435420666</v>
      </c>
      <c r="J53" s="119">
        <v>1553.1559968483286</v>
      </c>
      <c r="K53" s="119">
        <v>1599.7506767537786</v>
      </c>
      <c r="L53" s="119">
        <v>1647.7431970563921</v>
      </c>
      <c r="M53" s="119">
        <v>1697.175492968084</v>
      </c>
      <c r="N53" s="119">
        <v>1748.0907577571265</v>
      </c>
      <c r="O53" s="119">
        <v>1800.5334804898405</v>
      </c>
      <c r="P53" s="119">
        <v>1854.5494849045358</v>
      </c>
    </row>
    <row r="54" spans="1:16" s="157" customFormat="1" ht="20" customHeight="1" x14ac:dyDescent="0.35">
      <c r="A54" s="158" t="s">
        <v>40</v>
      </c>
      <c r="B54" s="159"/>
      <c r="C54" s="121">
        <v>2571.35278427</v>
      </c>
      <c r="D54" s="121">
        <v>2726.2755762399997</v>
      </c>
      <c r="E54" s="121">
        <v>2573.7397625600001</v>
      </c>
      <c r="F54" s="121">
        <v>2415.5558410999997</v>
      </c>
      <c r="G54" s="122">
        <v>552.90023427478013</v>
      </c>
      <c r="H54" s="126">
        <v>1539.0774423620003</v>
      </c>
      <c r="I54" s="183">
        <v>2207.83</v>
      </c>
      <c r="J54" s="183">
        <v>2847.77</v>
      </c>
      <c r="K54" s="183">
        <v>3498.06</v>
      </c>
      <c r="L54" s="183">
        <v>4153.6499999999996</v>
      </c>
      <c r="M54" s="183">
        <v>4278.25</v>
      </c>
      <c r="N54" s="183">
        <v>4313.3999999999996</v>
      </c>
      <c r="O54" s="183">
        <v>4317.2</v>
      </c>
      <c r="P54" s="183">
        <v>4288.9799999999996</v>
      </c>
    </row>
    <row r="55" spans="1:16" ht="20" customHeight="1" x14ac:dyDescent="0.35">
      <c r="A55" s="6" t="s">
        <v>41</v>
      </c>
      <c r="B55" s="55"/>
      <c r="C55" s="5">
        <f t="shared" ref="C55" si="78">SUM(C56:C58)</f>
        <v>21274.36859265</v>
      </c>
      <c r="D55" s="5">
        <f t="shared" ref="D55:G55" si="79">SUM(D56:D58)</f>
        <v>21903.461186549997</v>
      </c>
      <c r="E55" s="5">
        <f t="shared" si="79"/>
        <v>22885.977154300002</v>
      </c>
      <c r="F55" s="5">
        <f t="shared" si="79"/>
        <v>27549.015847360002</v>
      </c>
      <c r="G55" s="47">
        <f t="shared" si="79"/>
        <v>28071.409057519693</v>
      </c>
      <c r="H55" s="5">
        <f t="shared" ref="H55" si="80">SUM(H56:H58)</f>
        <v>29318.631717652213</v>
      </c>
      <c r="I55" s="5">
        <f t="shared" ref="I55:N55" si="81">SUM(I56:I58)</f>
        <v>29982.009508897889</v>
      </c>
      <c r="J55" s="5">
        <f t="shared" si="81"/>
        <v>31174.836736936682</v>
      </c>
      <c r="K55" s="5">
        <f t="shared" si="81"/>
        <v>32314.505158760898</v>
      </c>
      <c r="L55" s="5">
        <f t="shared" si="81"/>
        <v>33605.609083288269</v>
      </c>
      <c r="M55" s="5">
        <f t="shared" si="81"/>
        <v>34951.722565301548</v>
      </c>
      <c r="N55" s="5">
        <f t="shared" si="81"/>
        <v>36355.319479376674</v>
      </c>
      <c r="O55" s="5">
        <f t="shared" ref="O55:P55" si="82">SUM(O56:O58)</f>
        <v>37818.98958987213</v>
      </c>
      <c r="P55" s="5">
        <f t="shared" si="82"/>
        <v>39345.44413630382</v>
      </c>
    </row>
    <row r="56" spans="1:16" s="157" customFormat="1" ht="20" customHeight="1" x14ac:dyDescent="0.35">
      <c r="A56" s="155" t="s">
        <v>42</v>
      </c>
      <c r="B56" s="125">
        <v>9326.8212982500008</v>
      </c>
      <c r="C56" s="119">
        <v>10344.508371370001</v>
      </c>
      <c r="D56" s="119">
        <v>10543.109259520001</v>
      </c>
      <c r="E56" s="119">
        <v>10740.296069850003</v>
      </c>
      <c r="F56" s="119">
        <v>13851.507018169999</v>
      </c>
      <c r="G56" s="120">
        <v>13376.990954999999</v>
      </c>
      <c r="H56" s="119">
        <v>14065.82572723677</v>
      </c>
      <c r="I56" s="119">
        <v>14241.113726789154</v>
      </c>
      <c r="J56" s="119">
        <v>14961.714081364686</v>
      </c>
      <c r="K56" s="119">
        <v>15614.988823521737</v>
      </c>
      <c r="L56" s="119">
        <v>16405.107257991938</v>
      </c>
      <c r="M56" s="119">
        <v>17235.205685246328</v>
      </c>
      <c r="N56" s="119">
        <v>18107.307092919797</v>
      </c>
      <c r="O56" s="119">
        <v>19023.536831821541</v>
      </c>
      <c r="P56" s="119">
        <v>19986.127795511711</v>
      </c>
    </row>
    <row r="57" spans="1:16" s="157" customFormat="1" ht="20" customHeight="1" x14ac:dyDescent="0.35">
      <c r="A57" s="155" t="s">
        <v>43</v>
      </c>
      <c r="B57" s="156"/>
      <c r="C57" s="119">
        <v>354.66584795</v>
      </c>
      <c r="D57" s="119">
        <v>528.18147620000002</v>
      </c>
      <c r="E57" s="119">
        <v>684.26853605999997</v>
      </c>
      <c r="F57" s="119">
        <v>579.44715740999993</v>
      </c>
      <c r="G57" s="120">
        <v>490.68310251969302</v>
      </c>
      <c r="H57" s="119">
        <v>509.32906041544135</v>
      </c>
      <c r="I57" s="119">
        <v>525.62759034873545</v>
      </c>
      <c r="J57" s="119">
        <v>541.39641805919757</v>
      </c>
      <c r="K57" s="119">
        <v>557.63831060097357</v>
      </c>
      <c r="L57" s="119">
        <v>574.36745991900284</v>
      </c>
      <c r="M57" s="119">
        <v>591.5984837165729</v>
      </c>
      <c r="N57" s="119">
        <v>609.34643822807016</v>
      </c>
      <c r="O57" s="119">
        <v>627.62683137491229</v>
      </c>
      <c r="P57" s="119">
        <v>646.45563631615971</v>
      </c>
    </row>
    <row r="58" spans="1:16" s="157" customFormat="1" ht="20" customHeight="1" x14ac:dyDescent="0.35">
      <c r="A58" s="155" t="s">
        <v>120</v>
      </c>
      <c r="B58" s="156"/>
      <c r="C58" s="119">
        <v>10575.19437333</v>
      </c>
      <c r="D58" s="119">
        <v>10832.170450829999</v>
      </c>
      <c r="E58" s="119">
        <v>11461.412548390001</v>
      </c>
      <c r="F58" s="119">
        <v>13118.06167178</v>
      </c>
      <c r="G58" s="120">
        <v>14203.735000000001</v>
      </c>
      <c r="H58" s="119">
        <v>14743.476930000001</v>
      </c>
      <c r="I58" s="119">
        <v>15215.26819176</v>
      </c>
      <c r="J58" s="119">
        <v>15671.726237512801</v>
      </c>
      <c r="K58" s="119">
        <v>16141.878024638185</v>
      </c>
      <c r="L58" s="119">
        <v>16626.134365377329</v>
      </c>
      <c r="M58" s="119">
        <v>17124.918396338649</v>
      </c>
      <c r="N58" s="119">
        <v>17638.665948228809</v>
      </c>
      <c r="O58" s="119">
        <v>18167.825926675672</v>
      </c>
      <c r="P58" s="119">
        <v>18712.860704475945</v>
      </c>
    </row>
    <row r="59" spans="1:16" ht="20" customHeight="1" x14ac:dyDescent="0.35">
      <c r="A59" s="8" t="s">
        <v>44</v>
      </c>
      <c r="B59" s="57"/>
      <c r="C59" s="9">
        <f t="shared" ref="C59" si="83">C48-C54</f>
        <v>50489.784898600003</v>
      </c>
      <c r="D59" s="9">
        <f t="shared" ref="D59:G59" si="84">D48-D54</f>
        <v>53063.788433019996</v>
      </c>
      <c r="E59" s="9">
        <f t="shared" si="84"/>
        <v>53372.908330140002</v>
      </c>
      <c r="F59" s="9">
        <f t="shared" si="84"/>
        <v>58673.968334489997</v>
      </c>
      <c r="G59" s="49">
        <f t="shared" si="84"/>
        <v>60678.86993507365</v>
      </c>
      <c r="H59" s="9">
        <f t="shared" ref="H59" si="85">H48-H54</f>
        <v>63264.086516046234</v>
      </c>
      <c r="I59" s="9">
        <f t="shared" ref="I59:N59" si="86">I48-I54</f>
        <v>65325.017668546847</v>
      </c>
      <c r="J59" s="9">
        <f t="shared" si="86"/>
        <v>67944.246576147343</v>
      </c>
      <c r="K59" s="9">
        <f t="shared" si="86"/>
        <v>70563.660228571229</v>
      </c>
      <c r="L59" s="9">
        <f t="shared" si="86"/>
        <v>73412.443722880242</v>
      </c>
      <c r="M59" s="9">
        <f t="shared" si="86"/>
        <v>76388.114435393829</v>
      </c>
      <c r="N59" s="9">
        <f t="shared" si="86"/>
        <v>79496.830472248301</v>
      </c>
      <c r="O59" s="9">
        <f t="shared" ref="O59:P59" si="87">O48-O54</f>
        <v>78534.377330116535</v>
      </c>
      <c r="P59" s="9">
        <f t="shared" si="87"/>
        <v>81270.293508755567</v>
      </c>
    </row>
    <row r="60" spans="1:16" ht="20" customHeight="1" x14ac:dyDescent="0.35">
      <c r="A60" s="10" t="s">
        <v>45</v>
      </c>
      <c r="B60" s="54"/>
      <c r="C60" s="4">
        <f t="shared" ref="C60" si="88">C61+C64+C68</f>
        <v>3082.57534996</v>
      </c>
      <c r="D60" s="4">
        <f t="shared" ref="D60:G60" si="89">D61+D64+D68</f>
        <v>2460.3562632599997</v>
      </c>
      <c r="E60" s="4">
        <f t="shared" si="89"/>
        <v>2640.1296944599999</v>
      </c>
      <c r="F60" s="4">
        <f t="shared" si="89"/>
        <v>7400.5741751400001</v>
      </c>
      <c r="G60" s="46">
        <f t="shared" si="89"/>
        <v>3743.6340125067532</v>
      </c>
      <c r="H60" s="4">
        <f t="shared" ref="H60" si="90">H61+H64+H68</f>
        <v>2092.9334922627309</v>
      </c>
      <c r="I60" s="4">
        <f t="shared" ref="I60:N60" si="91">I61+I64+I68</f>
        <v>2380.1466426246443</v>
      </c>
      <c r="J60" s="4">
        <f t="shared" si="91"/>
        <v>2740.9752419033834</v>
      </c>
      <c r="K60" s="4">
        <f t="shared" si="91"/>
        <v>3120.509199160485</v>
      </c>
      <c r="L60" s="4">
        <f t="shared" si="91"/>
        <v>3473.6427751352994</v>
      </c>
      <c r="M60" s="4">
        <f t="shared" si="91"/>
        <v>3934.9215583893583</v>
      </c>
      <c r="N60" s="4">
        <f t="shared" si="91"/>
        <v>4675.6125051410399</v>
      </c>
      <c r="O60" s="4">
        <f t="shared" ref="O60:P60" si="92">O61+O64+O68</f>
        <v>5571.5839802952705</v>
      </c>
      <c r="P60" s="4">
        <f t="shared" si="92"/>
        <v>6363.6257997041284</v>
      </c>
    </row>
    <row r="61" spans="1:16" ht="20" customHeight="1" x14ac:dyDescent="0.35">
      <c r="A61" s="6" t="s">
        <v>46</v>
      </c>
      <c r="B61" s="55"/>
      <c r="C61" s="5">
        <f t="shared" ref="C61" si="93">SUM(C62:C63)</f>
        <v>1641.9702467200002</v>
      </c>
      <c r="D61" s="5">
        <f t="shared" ref="D61:G61" si="94">SUM(D62:D63)</f>
        <v>837.42437409000001</v>
      </c>
      <c r="E61" s="5">
        <f t="shared" si="94"/>
        <v>864.33388604000004</v>
      </c>
      <c r="F61" s="5">
        <f t="shared" si="94"/>
        <v>2300.6493354600002</v>
      </c>
      <c r="G61" s="47">
        <f t="shared" si="94"/>
        <v>3132.614651482912</v>
      </c>
      <c r="H61" s="5">
        <f t="shared" ref="H61" si="95">SUM(H62:H63)</f>
        <v>1337.0835890548876</v>
      </c>
      <c r="I61" s="5">
        <f t="shared" ref="I61:N61" si="96">SUM(I62:I63)</f>
        <v>1379.8702639046442</v>
      </c>
      <c r="J61" s="5">
        <f t="shared" si="96"/>
        <v>1421.2663718217834</v>
      </c>
      <c r="K61" s="5">
        <f t="shared" si="96"/>
        <v>1463.9043629764369</v>
      </c>
      <c r="L61" s="5">
        <f t="shared" si="96"/>
        <v>1507.82149386573</v>
      </c>
      <c r="M61" s="5">
        <f t="shared" si="96"/>
        <v>1553.0561386817019</v>
      </c>
      <c r="N61" s="5">
        <f t="shared" si="96"/>
        <v>1599.6478228421531</v>
      </c>
      <c r="O61" s="5">
        <f t="shared" ref="O61:P61" si="97">SUM(O62:O63)</f>
        <v>1647.6372575274177</v>
      </c>
      <c r="P61" s="5">
        <f t="shared" si="97"/>
        <v>1697.0663752532403</v>
      </c>
    </row>
    <row r="62" spans="1:16" s="157" customFormat="1" ht="20" customHeight="1" x14ac:dyDescent="0.35">
      <c r="A62" s="155" t="s">
        <v>47</v>
      </c>
      <c r="B62" s="156"/>
      <c r="C62" s="119">
        <v>0.43566009</v>
      </c>
      <c r="D62" s="119">
        <v>4.6367103200000006</v>
      </c>
      <c r="E62" s="119">
        <v>7.8251000000000001E-2</v>
      </c>
      <c r="F62" s="119">
        <v>0.20929392000000002</v>
      </c>
      <c r="G62" s="120">
        <v>0.22365148291200002</v>
      </c>
      <c r="H62" s="119">
        <v>0.23215023926265602</v>
      </c>
      <c r="I62" s="119">
        <v>0.23957904691906101</v>
      </c>
      <c r="J62" s="119">
        <v>0.24676641832663285</v>
      </c>
      <c r="K62" s="119">
        <v>0.25416941087643186</v>
      </c>
      <c r="L62" s="119">
        <v>0.2617944932027248</v>
      </c>
      <c r="M62" s="119">
        <v>0.26964832799880656</v>
      </c>
      <c r="N62" s="119">
        <v>0.27773777783877074</v>
      </c>
      <c r="O62" s="119">
        <v>0.28606991117393388</v>
      </c>
      <c r="P62" s="119">
        <v>0.29465200850915191</v>
      </c>
    </row>
    <row r="63" spans="1:16" s="157" customFormat="1" ht="20" customHeight="1" x14ac:dyDescent="0.35">
      <c r="A63" s="155" t="s">
        <v>48</v>
      </c>
      <c r="B63" s="156"/>
      <c r="C63" s="119">
        <v>1641.5345866300001</v>
      </c>
      <c r="D63" s="119">
        <v>832.78766376999999</v>
      </c>
      <c r="E63" s="119">
        <v>864.25563504000002</v>
      </c>
      <c r="F63" s="119">
        <v>2300.44004154</v>
      </c>
      <c r="G63" s="120">
        <v>3132.3910000000001</v>
      </c>
      <c r="H63" s="119">
        <v>1336.851438815625</v>
      </c>
      <c r="I63" s="119">
        <v>1379.6306848577251</v>
      </c>
      <c r="J63" s="119">
        <v>1421.0196054034568</v>
      </c>
      <c r="K63" s="119">
        <v>1463.6501935655606</v>
      </c>
      <c r="L63" s="119">
        <v>1507.5596993725273</v>
      </c>
      <c r="M63" s="119">
        <v>1552.7864903537031</v>
      </c>
      <c r="N63" s="119">
        <v>1599.3700850643143</v>
      </c>
      <c r="O63" s="119">
        <v>1647.3511876162438</v>
      </c>
      <c r="P63" s="119">
        <v>1696.7717232447312</v>
      </c>
    </row>
    <row r="64" spans="1:16" ht="20" customHeight="1" x14ac:dyDescent="0.35">
      <c r="A64" s="6" t="s">
        <v>49</v>
      </c>
      <c r="B64" s="55"/>
      <c r="C64" s="5">
        <f t="shared" ref="C64" si="98">SUM(C65:C67)</f>
        <v>109.27954964</v>
      </c>
      <c r="D64" s="5">
        <f t="shared" ref="D64:G64" si="99">SUM(D65:D67)</f>
        <v>90.91256242</v>
      </c>
      <c r="E64" s="5">
        <f t="shared" si="99"/>
        <v>105.93010430999999</v>
      </c>
      <c r="F64" s="5">
        <f t="shared" si="99"/>
        <v>3207.5936973700004</v>
      </c>
      <c r="G64" s="47">
        <f t="shared" si="99"/>
        <v>242.17000000000002</v>
      </c>
      <c r="H64" s="5">
        <f t="shared" ref="H64" si="100">SUM(H65:H67)</f>
        <v>251.37246000000002</v>
      </c>
      <c r="I64" s="5">
        <f t="shared" ref="I64:N64" si="101">SUM(I65:I67)</f>
        <v>259.41637872000001</v>
      </c>
      <c r="J64" s="5">
        <f t="shared" si="101"/>
        <v>267.19887008160003</v>
      </c>
      <c r="K64" s="5">
        <f t="shared" si="101"/>
        <v>275.21483618404801</v>
      </c>
      <c r="L64" s="5">
        <f t="shared" si="101"/>
        <v>283.47128126956943</v>
      </c>
      <c r="M64" s="5">
        <f t="shared" si="101"/>
        <v>291.97541970765656</v>
      </c>
      <c r="N64" s="5">
        <f t="shared" si="101"/>
        <v>300.73468229888624</v>
      </c>
      <c r="O64" s="5">
        <f t="shared" ref="O64:P64" si="102">SUM(O65:O67)</f>
        <v>309.75672276785281</v>
      </c>
      <c r="P64" s="5">
        <f t="shared" si="102"/>
        <v>319.04942445088841</v>
      </c>
    </row>
    <row r="65" spans="1:16" s="157" customFormat="1" ht="20" customHeight="1" x14ac:dyDescent="0.35">
      <c r="A65" s="155" t="s">
        <v>241</v>
      </c>
      <c r="B65" s="156"/>
      <c r="C65" s="119">
        <v>15.031702080000001</v>
      </c>
      <c r="D65" s="119">
        <v>9.2916210100000001</v>
      </c>
      <c r="E65" s="119">
        <v>24.360722930000001</v>
      </c>
      <c r="F65" s="119">
        <v>12.4980432</v>
      </c>
      <c r="G65" s="120">
        <v>56.75</v>
      </c>
      <c r="H65" s="119">
        <v>58.906500000000001</v>
      </c>
      <c r="I65" s="119">
        <v>60.791508</v>
      </c>
      <c r="J65" s="119">
        <v>62.615253240000001</v>
      </c>
      <c r="K65" s="119">
        <v>64.493710837199998</v>
      </c>
      <c r="L65" s="119">
        <v>66.428522162316</v>
      </c>
      <c r="M65" s="119">
        <v>68.421377827185481</v>
      </c>
      <c r="N65" s="119">
        <v>70.474019162001042</v>
      </c>
      <c r="O65" s="119">
        <v>72.58823973686107</v>
      </c>
      <c r="P65" s="119">
        <v>74.765886928966907</v>
      </c>
    </row>
    <row r="66" spans="1:16" s="157" customFormat="1" ht="20" customHeight="1" x14ac:dyDescent="0.35">
      <c r="A66" s="155" t="s">
        <v>51</v>
      </c>
      <c r="B66" s="156"/>
      <c r="C66" s="119">
        <v>0</v>
      </c>
      <c r="D66" s="119">
        <v>0</v>
      </c>
      <c r="E66" s="119">
        <v>0</v>
      </c>
      <c r="F66" s="119">
        <v>0</v>
      </c>
      <c r="G66" s="120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</row>
    <row r="67" spans="1:16" s="157" customFormat="1" ht="20" customHeight="1" x14ac:dyDescent="0.35">
      <c r="A67" s="155" t="s">
        <v>52</v>
      </c>
      <c r="B67" s="156"/>
      <c r="C67" s="119">
        <v>94.247847559999997</v>
      </c>
      <c r="D67" s="119">
        <v>81.62094141</v>
      </c>
      <c r="E67" s="119">
        <v>81.569381379999996</v>
      </c>
      <c r="F67" s="119">
        <v>3195.0956541700002</v>
      </c>
      <c r="G67" s="120">
        <v>185.42000000000002</v>
      </c>
      <c r="H67" s="119">
        <v>192.46596000000002</v>
      </c>
      <c r="I67" s="119">
        <v>198.62487072000002</v>
      </c>
      <c r="J67" s="119">
        <v>204.58361684160002</v>
      </c>
      <c r="K67" s="119">
        <v>210.72112534684803</v>
      </c>
      <c r="L67" s="119">
        <v>217.04275910725346</v>
      </c>
      <c r="M67" s="119">
        <v>223.55404188047106</v>
      </c>
      <c r="N67" s="119">
        <v>230.2606631368852</v>
      </c>
      <c r="O67" s="119">
        <v>237.16848303099175</v>
      </c>
      <c r="P67" s="119">
        <v>244.28353752192152</v>
      </c>
    </row>
    <row r="68" spans="1:16" s="157" customFormat="1" ht="20" customHeight="1" x14ac:dyDescent="0.35">
      <c r="A68" s="158" t="s">
        <v>53</v>
      </c>
      <c r="B68" s="159"/>
      <c r="C68" s="121">
        <v>1331.3255535999999</v>
      </c>
      <c r="D68" s="121">
        <v>1532.0193267499999</v>
      </c>
      <c r="E68" s="121">
        <v>1669.86570411</v>
      </c>
      <c r="F68" s="121">
        <v>1892.3311423099999</v>
      </c>
      <c r="G68" s="122">
        <v>368.8493610238412</v>
      </c>
      <c r="H68" s="126">
        <v>504.47744320784307</v>
      </c>
      <c r="I68" s="183">
        <v>740.86</v>
      </c>
      <c r="J68" s="183">
        <v>1052.51</v>
      </c>
      <c r="K68" s="183">
        <v>1381.39</v>
      </c>
      <c r="L68" s="183">
        <v>1682.35</v>
      </c>
      <c r="M68" s="183">
        <v>2089.89</v>
      </c>
      <c r="N68" s="183">
        <v>2775.23</v>
      </c>
      <c r="O68" s="183">
        <v>3614.19</v>
      </c>
      <c r="P68" s="183">
        <v>4347.51</v>
      </c>
    </row>
    <row r="69" spans="1:16" ht="20" customHeight="1" x14ac:dyDescent="0.35">
      <c r="A69" s="8" t="s">
        <v>54</v>
      </c>
      <c r="B69" s="57"/>
      <c r="C69" s="9">
        <f t="shared" ref="C69" si="103">C60-C65-C68</f>
        <v>1736.2180942800003</v>
      </c>
      <c r="D69" s="9">
        <f t="shared" ref="D69:G69" si="104">D60-D65-D68</f>
        <v>919.04531549999956</v>
      </c>
      <c r="E69" s="9">
        <f t="shared" si="104"/>
        <v>945.90326741999979</v>
      </c>
      <c r="F69" s="9">
        <f t="shared" si="104"/>
        <v>5495.7449896300004</v>
      </c>
      <c r="G69" s="49">
        <f t="shared" si="104"/>
        <v>3318.0346514829121</v>
      </c>
      <c r="H69" s="9">
        <f t="shared" ref="H69" si="105">H60-H65-H68</f>
        <v>1529.5495490548878</v>
      </c>
      <c r="I69" s="9">
        <f t="shared" ref="I69:N69" si="106">I60-I65-I68</f>
        <v>1578.4951346246444</v>
      </c>
      <c r="J69" s="9">
        <f t="shared" si="106"/>
        <v>1625.8499886633833</v>
      </c>
      <c r="K69" s="9">
        <f t="shared" si="106"/>
        <v>1674.6254883232848</v>
      </c>
      <c r="L69" s="9">
        <f t="shared" si="106"/>
        <v>1724.8642529729836</v>
      </c>
      <c r="M69" s="9">
        <f t="shared" si="106"/>
        <v>1776.6101805621729</v>
      </c>
      <c r="N69" s="9">
        <f t="shared" si="106"/>
        <v>1829.9084859790387</v>
      </c>
      <c r="O69" s="9">
        <f t="shared" ref="O69:P69" si="107">O60-O65-O68</f>
        <v>1884.8057405584091</v>
      </c>
      <c r="P69" s="9">
        <f t="shared" si="107"/>
        <v>1941.3499127751611</v>
      </c>
    </row>
    <row r="70" spans="1:16" ht="20" customHeight="1" x14ac:dyDescent="0.35">
      <c r="A70" s="11" t="s">
        <v>55</v>
      </c>
      <c r="B70" s="58"/>
      <c r="C70" s="12">
        <f t="shared" ref="C70" si="108">C59+C69</f>
        <v>52226.00299288</v>
      </c>
      <c r="D70" s="12">
        <f t="shared" ref="D70:G70" si="109">D59+D69</f>
        <v>53982.833748519995</v>
      </c>
      <c r="E70" s="12">
        <f t="shared" si="109"/>
        <v>54318.811597560001</v>
      </c>
      <c r="F70" s="12">
        <f t="shared" si="109"/>
        <v>64169.713324119999</v>
      </c>
      <c r="G70" s="50">
        <f t="shared" si="109"/>
        <v>63996.904586556564</v>
      </c>
      <c r="H70" s="12">
        <f t="shared" ref="H70" si="110">H59+H69</f>
        <v>64793.63606510112</v>
      </c>
      <c r="I70" s="12">
        <f t="shared" ref="I70:N70" si="111">I59+I69</f>
        <v>66903.512803171485</v>
      </c>
      <c r="J70" s="12">
        <f t="shared" si="111"/>
        <v>69570.096564810723</v>
      </c>
      <c r="K70" s="12">
        <f t="shared" si="111"/>
        <v>72238.285716894519</v>
      </c>
      <c r="L70" s="12">
        <f t="shared" si="111"/>
        <v>75137.307975853226</v>
      </c>
      <c r="M70" s="12">
        <f t="shared" si="111"/>
        <v>78164.724615956002</v>
      </c>
      <c r="N70" s="12">
        <f t="shared" si="111"/>
        <v>81326.738958227346</v>
      </c>
      <c r="O70" s="12">
        <f t="shared" ref="O70:P70" si="112">O59+O69</f>
        <v>80419.183070674946</v>
      </c>
      <c r="P70" s="12">
        <f t="shared" si="112"/>
        <v>83211.643421530724</v>
      </c>
    </row>
    <row r="71" spans="1:16" ht="20" customHeight="1" x14ac:dyDescent="0.35">
      <c r="A71" s="14" t="s">
        <v>56</v>
      </c>
      <c r="B71" s="59"/>
      <c r="C71" s="15">
        <f t="shared" ref="C71" si="113">C8-C16-C31-C56</f>
        <v>38919.331643330013</v>
      </c>
      <c r="D71" s="15">
        <f t="shared" ref="D71:G71" si="114">D8-D16-D31-D56</f>
        <v>41244.53855757002</v>
      </c>
      <c r="E71" s="15">
        <f t="shared" si="114"/>
        <v>43429.627113019989</v>
      </c>
      <c r="F71" s="15">
        <f t="shared" si="114"/>
        <v>51095.19766921</v>
      </c>
      <c r="G71" s="51">
        <f t="shared" si="114"/>
        <v>48054.139938586697</v>
      </c>
      <c r="H71" s="15">
        <f t="shared" ref="H71:O71" si="115">H8-H16-H31-H56</f>
        <v>50065.04576107116</v>
      </c>
      <c r="I71" s="15">
        <f t="shared" si="115"/>
        <v>50873.472107745249</v>
      </c>
      <c r="J71" s="15">
        <f t="shared" si="115"/>
        <v>53190.860060234991</v>
      </c>
      <c r="K71" s="15">
        <f t="shared" si="115"/>
        <v>55328.639164711436</v>
      </c>
      <c r="L71" s="15">
        <f t="shared" si="115"/>
        <v>57856.639194114759</v>
      </c>
      <c r="M71" s="15">
        <f t="shared" si="115"/>
        <v>60504.811258415983</v>
      </c>
      <c r="N71" s="15">
        <f t="shared" si="115"/>
        <v>63279.003719583183</v>
      </c>
      <c r="O71" s="15">
        <f t="shared" si="115"/>
        <v>66185.353896410234</v>
      </c>
      <c r="P71" s="15">
        <f t="shared" ref="P71" si="116">P8-P16-P31-P56</f>
        <v>69197.026226623188</v>
      </c>
    </row>
    <row r="72" spans="1:16" ht="40.25" customHeight="1" x14ac:dyDescent="0.35">
      <c r="A72" s="22" t="s">
        <v>57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1:16" ht="20" customHeight="1" x14ac:dyDescent="0.35">
      <c r="A73" s="6" t="s">
        <v>250</v>
      </c>
      <c r="B73" s="55"/>
      <c r="C73" s="5">
        <f t="shared" ref="C73" si="117">SUM(C74,C77)</f>
        <v>7920.0060991100008</v>
      </c>
      <c r="D73" s="5">
        <f t="shared" ref="D73:G73" si="118">SUM(D74,D77)</f>
        <v>8262.7557060499967</v>
      </c>
      <c r="E73" s="5">
        <f t="shared" si="118"/>
        <v>7497.6814029499974</v>
      </c>
      <c r="F73" s="5">
        <f t="shared" si="118"/>
        <v>7359.1795055599978</v>
      </c>
      <c r="G73" s="47">
        <f t="shared" si="118"/>
        <v>1847.9243246054789</v>
      </c>
      <c r="H73" s="5">
        <f t="shared" ref="H73:O73" si="119">SUM(H74,H77)</f>
        <v>1918.1454489404873</v>
      </c>
      <c r="I73" s="5">
        <f t="shared" si="119"/>
        <v>1979.5261033065826</v>
      </c>
      <c r="J73" s="5">
        <f t="shared" si="119"/>
        <v>2038.91188640578</v>
      </c>
      <c r="K73" s="5">
        <f t="shared" si="119"/>
        <v>2100.0792429979533</v>
      </c>
      <c r="L73" s="5">
        <f t="shared" si="119"/>
        <v>2163.0816202878923</v>
      </c>
      <c r="M73" s="5">
        <f t="shared" si="119"/>
        <v>2227.9740688965289</v>
      </c>
      <c r="N73" s="5">
        <f t="shared" si="119"/>
        <v>2294.8132909634246</v>
      </c>
      <c r="O73" s="5">
        <f t="shared" si="119"/>
        <v>2363.6576896923275</v>
      </c>
      <c r="P73" s="5">
        <f t="shared" ref="P73" si="120">SUM(P74,P77)</f>
        <v>2434.5674203830977</v>
      </c>
    </row>
    <row r="74" spans="1:16" ht="20" customHeight="1" x14ac:dyDescent="0.35">
      <c r="A74" s="20" t="s">
        <v>59</v>
      </c>
      <c r="B74" s="56"/>
      <c r="C74" s="44">
        <f t="shared" ref="C74" si="121">SUM(C75:C76)</f>
        <v>6859.5525126500015</v>
      </c>
      <c r="D74" s="44">
        <f t="shared" ref="D74:G74" si="122">SUM(D75:D76)</f>
        <v>7225.4481949599995</v>
      </c>
      <c r="E74" s="44">
        <f t="shared" si="122"/>
        <v>5979.0722258899996</v>
      </c>
      <c r="F74" s="44">
        <f t="shared" si="122"/>
        <v>4574.338933760002</v>
      </c>
      <c r="G74" s="48">
        <f t="shared" si="122"/>
        <v>1231.949549736986</v>
      </c>
      <c r="H74" s="44">
        <f t="shared" ref="H74:O74" si="123">SUM(H75:H76)</f>
        <v>1278.7636326269915</v>
      </c>
      <c r="I74" s="44">
        <f t="shared" si="123"/>
        <v>1319.6840688710552</v>
      </c>
      <c r="J74" s="44">
        <f t="shared" si="123"/>
        <v>1359.2745909371868</v>
      </c>
      <c r="K74" s="44">
        <f t="shared" si="123"/>
        <v>1400.0528286653023</v>
      </c>
      <c r="L74" s="44">
        <f t="shared" si="123"/>
        <v>1442.0544135252615</v>
      </c>
      <c r="M74" s="44">
        <f t="shared" si="123"/>
        <v>1485.3160459310193</v>
      </c>
      <c r="N74" s="44">
        <f t="shared" si="123"/>
        <v>1529.8755273089498</v>
      </c>
      <c r="O74" s="44">
        <f t="shared" si="123"/>
        <v>1575.7717931282184</v>
      </c>
      <c r="P74" s="44">
        <f t="shared" ref="P74" si="124">SUM(P75:P76)</f>
        <v>1623.044946922065</v>
      </c>
    </row>
    <row r="75" spans="1:16" s="157" customFormat="1" ht="20" customHeight="1" x14ac:dyDescent="0.35">
      <c r="A75" s="161" t="s">
        <v>60</v>
      </c>
      <c r="B75" s="156"/>
      <c r="C75" s="119">
        <v>3652.1290657500012</v>
      </c>
      <c r="D75" s="119">
        <v>3767.4121762999998</v>
      </c>
      <c r="E75" s="119">
        <v>2504.9951896999987</v>
      </c>
      <c r="F75" s="119">
        <v>1152.8631384400019</v>
      </c>
      <c r="G75" s="120">
        <v>1231.949549736986</v>
      </c>
      <c r="H75" s="119">
        <v>1278.7636326269915</v>
      </c>
      <c r="I75" s="119">
        <v>1319.6840688710552</v>
      </c>
      <c r="J75" s="119">
        <v>1359.2745909371868</v>
      </c>
      <c r="K75" s="119">
        <v>1400.0528286653023</v>
      </c>
      <c r="L75" s="119">
        <v>1442.0544135252615</v>
      </c>
      <c r="M75" s="119">
        <v>1485.3160459310193</v>
      </c>
      <c r="N75" s="119">
        <v>1529.8755273089498</v>
      </c>
      <c r="O75" s="119">
        <v>1575.7717931282184</v>
      </c>
      <c r="P75" s="119">
        <v>1623.044946922065</v>
      </c>
    </row>
    <row r="76" spans="1:16" s="157" customFormat="1" ht="20" customHeight="1" x14ac:dyDescent="0.35">
      <c r="A76" s="161" t="s">
        <v>242</v>
      </c>
      <c r="B76" s="156"/>
      <c r="C76" s="119">
        <v>3207.4234469000003</v>
      </c>
      <c r="D76" s="119">
        <v>3458.0360186599996</v>
      </c>
      <c r="E76" s="119">
        <v>3474.0770361900009</v>
      </c>
      <c r="F76" s="119">
        <v>3421.4757953200001</v>
      </c>
      <c r="G76" s="120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</row>
    <row r="77" spans="1:16" ht="20" customHeight="1" x14ac:dyDescent="0.35">
      <c r="A77" s="20" t="s">
        <v>243</v>
      </c>
      <c r="B77" s="56"/>
      <c r="C77" s="44">
        <f t="shared" ref="C77" si="125">SUM(C78:C79)</f>
        <v>1060.4535864599991</v>
      </c>
      <c r="D77" s="44">
        <f t="shared" ref="D77:G77" si="126">SUM(D78:D79)</f>
        <v>1037.3075110899963</v>
      </c>
      <c r="E77" s="44">
        <f t="shared" si="126"/>
        <v>1518.6091770599976</v>
      </c>
      <c r="F77" s="44">
        <f t="shared" si="126"/>
        <v>2784.8405717999954</v>
      </c>
      <c r="G77" s="48">
        <f t="shared" si="126"/>
        <v>615.974774868493</v>
      </c>
      <c r="H77" s="44">
        <f t="shared" ref="H77:O77" si="127">SUM(H78:H79)</f>
        <v>639.38181631349573</v>
      </c>
      <c r="I77" s="44">
        <f t="shared" si="127"/>
        <v>659.84203443552758</v>
      </c>
      <c r="J77" s="44">
        <f t="shared" si="127"/>
        <v>679.63729546859338</v>
      </c>
      <c r="K77" s="44">
        <f t="shared" si="127"/>
        <v>700.02641433265114</v>
      </c>
      <c r="L77" s="44">
        <f t="shared" si="127"/>
        <v>721.02720676263073</v>
      </c>
      <c r="M77" s="44">
        <f t="shared" si="127"/>
        <v>742.65802296550964</v>
      </c>
      <c r="N77" s="44">
        <f t="shared" si="127"/>
        <v>764.93776365447491</v>
      </c>
      <c r="O77" s="44">
        <f t="shared" si="127"/>
        <v>787.8858965641092</v>
      </c>
      <c r="P77" s="44">
        <f t="shared" ref="P77" si="128">SUM(P78:P79)</f>
        <v>811.52247346103252</v>
      </c>
    </row>
    <row r="78" spans="1:16" s="157" customFormat="1" ht="20" customHeight="1" x14ac:dyDescent="0.35">
      <c r="A78" s="161" t="s">
        <v>244</v>
      </c>
      <c r="B78" s="156"/>
      <c r="C78" s="119">
        <v>1060.4535864599991</v>
      </c>
      <c r="D78" s="119">
        <v>1037.3075110899961</v>
      </c>
      <c r="E78" s="119">
        <v>1518.6091770599974</v>
      </c>
      <c r="F78" s="119">
        <v>2782.8405717999954</v>
      </c>
      <c r="G78" s="120">
        <v>615.974774868493</v>
      </c>
      <c r="H78" s="119">
        <v>639.38181631349573</v>
      </c>
      <c r="I78" s="119">
        <v>659.84203443552758</v>
      </c>
      <c r="J78" s="119">
        <v>679.63729546859338</v>
      </c>
      <c r="K78" s="119">
        <v>700.02641433265114</v>
      </c>
      <c r="L78" s="119">
        <v>721.02720676263073</v>
      </c>
      <c r="M78" s="119">
        <v>742.65802296550964</v>
      </c>
      <c r="N78" s="119">
        <v>764.93776365447491</v>
      </c>
      <c r="O78" s="119">
        <v>787.8858965641092</v>
      </c>
      <c r="P78" s="119">
        <v>811.52247346103252</v>
      </c>
    </row>
    <row r="79" spans="1:16" s="157" customFormat="1" ht="20" customHeight="1" x14ac:dyDescent="0.35">
      <c r="A79" s="161" t="s">
        <v>245</v>
      </c>
      <c r="B79" s="156"/>
      <c r="C79" s="119">
        <v>7.6368451118469239E-14</v>
      </c>
      <c r="D79" s="119">
        <v>2.2910535335540773E-13</v>
      </c>
      <c r="E79" s="119">
        <v>3.0547380447387696E-13</v>
      </c>
      <c r="F79" s="119">
        <v>2</v>
      </c>
      <c r="G79" s="120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</row>
    <row r="80" spans="1:16" ht="20" customHeight="1" x14ac:dyDescent="0.35">
      <c r="A80" s="6" t="s">
        <v>248</v>
      </c>
      <c r="B80" s="55"/>
      <c r="C80" s="5">
        <f t="shared" ref="C80" si="129">SUM(C81:C82)</f>
        <v>542.99272974999997</v>
      </c>
      <c r="D80" s="5">
        <f t="shared" ref="D80:G80" si="130">SUM(D81:D82)</f>
        <v>325.62551388999998</v>
      </c>
      <c r="E80" s="5">
        <f t="shared" si="130"/>
        <v>148.42116124</v>
      </c>
      <c r="F80" s="5">
        <f t="shared" si="130"/>
        <v>1034.49426507</v>
      </c>
      <c r="G80" s="47">
        <f t="shared" si="130"/>
        <v>14949.017996037501</v>
      </c>
      <c r="H80" s="5">
        <f t="shared" ref="H80:O80" si="131">SUM(H81:H82)</f>
        <v>510.8528152035417</v>
      </c>
      <c r="I80" s="5">
        <f t="shared" si="131"/>
        <v>549.16645577026043</v>
      </c>
      <c r="J80" s="5">
        <f t="shared" si="131"/>
        <v>625.24370928615895</v>
      </c>
      <c r="K80" s="5">
        <f t="shared" si="131"/>
        <v>555.0333252185319</v>
      </c>
      <c r="L80" s="5">
        <f t="shared" si="131"/>
        <v>560.0740763696233</v>
      </c>
      <c r="M80" s="5">
        <f t="shared" si="131"/>
        <v>572.37939166114359</v>
      </c>
      <c r="N80" s="5">
        <f t="shared" si="131"/>
        <v>578.1826256338644</v>
      </c>
      <c r="O80" s="5">
        <f t="shared" si="131"/>
        <v>566.41735472079085</v>
      </c>
      <c r="P80" s="5">
        <f t="shared" ref="P80" si="132">SUM(P81:P82)</f>
        <v>569.26336209635554</v>
      </c>
    </row>
    <row r="81" spans="1:16" s="157" customFormat="1" ht="20" customHeight="1" x14ac:dyDescent="0.35">
      <c r="A81" s="155" t="s">
        <v>246</v>
      </c>
      <c r="B81" s="156"/>
      <c r="C81" s="119">
        <v>40.533151479999994</v>
      </c>
      <c r="D81" s="119">
        <v>96.508024939999999</v>
      </c>
      <c r="E81" s="119">
        <v>32.04448352</v>
      </c>
      <c r="F81" s="119">
        <v>256.88978350000002</v>
      </c>
      <c r="G81" s="120">
        <v>14542.62843941</v>
      </c>
      <c r="H81" s="119">
        <v>128.48076398666669</v>
      </c>
      <c r="I81" s="119">
        <v>128.48076398666669</v>
      </c>
      <c r="J81" s="119">
        <v>128.48076398666669</v>
      </c>
      <c r="K81" s="119">
        <v>128.48076398666669</v>
      </c>
      <c r="L81" s="119">
        <v>128.48076398666669</v>
      </c>
      <c r="M81" s="119">
        <v>128.48076398666669</v>
      </c>
      <c r="N81" s="119">
        <v>128.48076398666669</v>
      </c>
      <c r="O81" s="119">
        <v>128.48076398666669</v>
      </c>
      <c r="P81" s="119">
        <v>128.48076398666669</v>
      </c>
    </row>
    <row r="82" spans="1:16" s="157" customFormat="1" ht="20" customHeight="1" x14ac:dyDescent="0.35">
      <c r="A82" s="155" t="s">
        <v>247</v>
      </c>
      <c r="B82" s="156"/>
      <c r="C82" s="119">
        <v>502.45957827000001</v>
      </c>
      <c r="D82" s="119">
        <v>229.11748894999999</v>
      </c>
      <c r="E82" s="119">
        <v>116.37667772</v>
      </c>
      <c r="F82" s="119">
        <v>777.60448157000008</v>
      </c>
      <c r="G82" s="120">
        <v>406.38955662750004</v>
      </c>
      <c r="H82" s="119">
        <v>382.37205121687504</v>
      </c>
      <c r="I82" s="119">
        <v>420.68569178359377</v>
      </c>
      <c r="J82" s="119">
        <v>496.76294529949223</v>
      </c>
      <c r="K82" s="119">
        <v>426.55256123186524</v>
      </c>
      <c r="L82" s="119">
        <v>431.59331238295658</v>
      </c>
      <c r="M82" s="119">
        <v>443.89862767447693</v>
      </c>
      <c r="N82" s="119">
        <v>449.70186164719775</v>
      </c>
      <c r="O82" s="119">
        <v>437.93659073412414</v>
      </c>
      <c r="P82" s="119">
        <v>440.78259810968888</v>
      </c>
    </row>
    <row r="83" spans="1:16" s="157" customFormat="1" ht="20" customHeight="1" x14ac:dyDescent="0.35">
      <c r="A83" s="158" t="s">
        <v>68</v>
      </c>
      <c r="B83" s="159"/>
      <c r="C83" s="121">
        <v>534.64226379000092</v>
      </c>
      <c r="D83" s="121">
        <v>735.05721340999605</v>
      </c>
      <c r="E83" s="121">
        <v>610.78627816999813</v>
      </c>
      <c r="F83" s="121">
        <v>742.11446811999508</v>
      </c>
      <c r="G83" s="122">
        <v>1191.8294009449226</v>
      </c>
      <c r="H83" s="121">
        <v>842.66939219758501</v>
      </c>
      <c r="I83" s="121">
        <v>634.48396934415916</v>
      </c>
      <c r="J83" s="121">
        <v>493.9561861060397</v>
      </c>
      <c r="K83" s="121">
        <v>383.37539726606246</v>
      </c>
      <c r="L83" s="121">
        <v>344.3085086066053</v>
      </c>
      <c r="M83" s="121">
        <v>324.80213623925948</v>
      </c>
      <c r="N83" s="121">
        <v>315.54467886012185</v>
      </c>
      <c r="O83" s="121">
        <v>315.43491742753849</v>
      </c>
      <c r="P83" s="121">
        <v>327.70380572304668</v>
      </c>
    </row>
    <row r="84" spans="1:16" s="157" customFormat="1" ht="20" customHeight="1" x14ac:dyDescent="0.35">
      <c r="A84" s="158" t="s">
        <v>69</v>
      </c>
      <c r="B84" s="159"/>
      <c r="C84" s="121">
        <v>3766.9115670199999</v>
      </c>
      <c r="D84" s="121">
        <v>4220.0249500200007</v>
      </c>
      <c r="E84" s="121">
        <v>4461.1073723499994</v>
      </c>
      <c r="F84" s="121">
        <v>3059.5906650100001</v>
      </c>
      <c r="G84" s="122">
        <v>1435.834798465128</v>
      </c>
      <c r="H84" s="121">
        <v>1490.396520806803</v>
      </c>
      <c r="I84" s="121">
        <v>1538.0892094726203</v>
      </c>
      <c r="J84" s="121">
        <v>1584.2318857567986</v>
      </c>
      <c r="K84" s="121">
        <v>1631.7588423295026</v>
      </c>
      <c r="L84" s="121">
        <v>1680.7116075993879</v>
      </c>
      <c r="M84" s="121">
        <v>1731.1329558273694</v>
      </c>
      <c r="N84" s="121">
        <v>1783.0669445021904</v>
      </c>
      <c r="O84" s="121">
        <v>1836.5589528372564</v>
      </c>
      <c r="P84" s="121">
        <v>1891.6557214223742</v>
      </c>
    </row>
    <row r="85" spans="1:16" s="157" customFormat="1" ht="20" customHeight="1" x14ac:dyDescent="0.35">
      <c r="A85" s="158" t="s">
        <v>70</v>
      </c>
      <c r="B85" s="159"/>
      <c r="C85" s="121">
        <v>13.1891088</v>
      </c>
      <c r="D85" s="121">
        <v>8.9459373299999996</v>
      </c>
      <c r="E85" s="121">
        <v>1.0896228400000001</v>
      </c>
      <c r="F85" s="121">
        <v>4.376436</v>
      </c>
      <c r="G85" s="122">
        <v>4.6766595096000003</v>
      </c>
      <c r="H85" s="121">
        <v>4.8543725709648005</v>
      </c>
      <c r="I85" s="121">
        <v>5.009712493235674</v>
      </c>
      <c r="J85" s="121">
        <v>5.160003868032744</v>
      </c>
      <c r="K85" s="121">
        <v>5.3148039840737269</v>
      </c>
      <c r="L85" s="121">
        <v>5.4742481035959392</v>
      </c>
      <c r="M85" s="121">
        <v>5.6384755467038179</v>
      </c>
      <c r="N85" s="121">
        <v>5.8076298131049322</v>
      </c>
      <c r="O85" s="121">
        <v>5.9818587074980805</v>
      </c>
      <c r="P85" s="121">
        <v>6.161314468723023</v>
      </c>
    </row>
    <row r="86" spans="1:16" ht="20" customHeight="1" x14ac:dyDescent="0.35">
      <c r="A86" s="11" t="s">
        <v>71</v>
      </c>
      <c r="B86" s="85">
        <f>B87+B88</f>
        <v>5677.9605147499997</v>
      </c>
      <c r="C86" s="12">
        <f t="shared" ref="C86" si="133">SUM(C87:C88)</f>
        <v>9274.8732082900005</v>
      </c>
      <c r="D86" s="12">
        <f t="shared" ref="D86:F86" si="134">SUM(D87:D88)</f>
        <v>12983.032513099997</v>
      </c>
      <c r="E86" s="12">
        <f t="shared" si="134"/>
        <v>15870.095759619995</v>
      </c>
      <c r="F86" s="12">
        <f t="shared" si="134"/>
        <v>19130.813899099991</v>
      </c>
      <c r="G86" s="50">
        <f t="shared" ref="G86" si="135">SUM(G87:G88)</f>
        <v>4589.2087696932413</v>
      </c>
      <c r="H86" s="12">
        <f t="shared" ref="H86:O86" si="136">SUM(H87:H88)</f>
        <v>4501.2505100524186</v>
      </c>
      <c r="I86" s="12">
        <f t="shared" si="136"/>
        <v>4388.5112356228838</v>
      </c>
      <c r="J86" s="12">
        <f t="shared" si="136"/>
        <v>4212.7875231176731</v>
      </c>
      <c r="K86" s="12">
        <f t="shared" si="136"/>
        <v>4120.7597945835178</v>
      </c>
      <c r="L86" s="12">
        <f t="shared" si="136"/>
        <v>4037.5814827988024</v>
      </c>
      <c r="M86" s="12">
        <f t="shared" si="136"/>
        <v>3956.4047286601144</v>
      </c>
      <c r="N86" s="12">
        <f t="shared" si="136"/>
        <v>3884.1608196743791</v>
      </c>
      <c r="O86" s="12">
        <f t="shared" si="136"/>
        <v>3838.8603431011607</v>
      </c>
      <c r="P86" s="12">
        <f t="shared" ref="P86" si="137">SUM(P87:P88)</f>
        <v>3806.3473654968061</v>
      </c>
    </row>
    <row r="87" spans="1:16" ht="20" customHeight="1" x14ac:dyDescent="0.35">
      <c r="A87" s="6" t="s">
        <v>249</v>
      </c>
      <c r="B87" s="121">
        <v>4478.2019748399998</v>
      </c>
      <c r="C87" s="5">
        <f>B87+C74-C81+C83-C84-C85</f>
        <v>8051.7629239800026</v>
      </c>
      <c r="D87" s="5">
        <f>C87+D74-D81+D83-D84-D85</f>
        <v>11686.789420059999</v>
      </c>
      <c r="E87" s="5">
        <f t="shared" ref="E87" si="138">D87+E74-E81+E83-E84-E85</f>
        <v>13782.406445409997</v>
      </c>
      <c r="F87" s="5">
        <f t="shared" ref="F87" si="139">E87+F74-F81+F83-F84-F85</f>
        <v>15778.002962779994</v>
      </c>
      <c r="G87" s="47">
        <f>F87+G74-G81+G83-G84-G85</f>
        <v>2218.6420160771727</v>
      </c>
      <c r="H87" s="5">
        <f t="shared" ref="H87" si="140">G87+H74-H81+H83-H84-H85</f>
        <v>2716.3433835373148</v>
      </c>
      <c r="I87" s="5">
        <f t="shared" ref="I87" si="141">H87+I74-I81+I83-I84-I85</f>
        <v>2998.9317358000058</v>
      </c>
      <c r="J87" s="5">
        <f t="shared" ref="J87" si="142">I87+J74-J81+J83-J84-J85</f>
        <v>3134.2898592317333</v>
      </c>
      <c r="K87" s="5">
        <f t="shared" ref="K87" si="143">J87+K74-K81+K83-K84-K85</f>
        <v>3152.1636748628548</v>
      </c>
      <c r="L87" s="5">
        <f t="shared" ref="L87" si="144">K87+L74-L81+L83-L84-L85</f>
        <v>3123.8599773050705</v>
      </c>
      <c r="M87" s="5">
        <f t="shared" ref="M87" si="145">L87+M74-M81+M83-M84-M85</f>
        <v>3068.7259641146097</v>
      </c>
      <c r="N87" s="5">
        <f t="shared" ref="N87:P87" si="146">M87+N74-N81+N83-N84-N85</f>
        <v>2996.7908319817193</v>
      </c>
      <c r="O87" s="5">
        <f t="shared" ref="O87" si="147">N87+O74-O81+O83-O84-O85</f>
        <v>2916.9759670060544</v>
      </c>
      <c r="P87" s="5">
        <f t="shared" si="146"/>
        <v>2841.4269197734025</v>
      </c>
    </row>
    <row r="88" spans="1:16" ht="20" customHeight="1" x14ac:dyDescent="0.35">
      <c r="A88" s="6" t="s">
        <v>251</v>
      </c>
      <c r="B88" s="121">
        <v>1199.7585399099999</v>
      </c>
      <c r="C88" s="5">
        <f>B88+C77-C82-C83</f>
        <v>1223.1102843099982</v>
      </c>
      <c r="D88" s="5">
        <f>C88+D77-D82-D83</f>
        <v>1296.2430930399983</v>
      </c>
      <c r="E88" s="5">
        <f t="shared" ref="E88" si="148">D88+E77-E82-E83</f>
        <v>2087.6893142099975</v>
      </c>
      <c r="F88" s="5">
        <f t="shared" ref="F88" si="149">E88+F77-F82-F83</f>
        <v>3352.8109363199974</v>
      </c>
      <c r="G88" s="47">
        <f>F88+G77-G82-G83</f>
        <v>2370.5667536160681</v>
      </c>
      <c r="H88" s="5">
        <f t="shared" ref="H88" si="150">G88+H77-H82-H83</f>
        <v>1784.9071265151035</v>
      </c>
      <c r="I88" s="5">
        <f t="shared" ref="I88" si="151">H88+I77-I82-I83</f>
        <v>1389.579499822878</v>
      </c>
      <c r="J88" s="5">
        <f t="shared" ref="J88" si="152">I88+J77-J82-J83</f>
        <v>1078.4976638859396</v>
      </c>
      <c r="K88" s="5">
        <f t="shared" ref="K88" si="153">J88+K77-K82-K83</f>
        <v>968.59611972066295</v>
      </c>
      <c r="L88" s="5">
        <f t="shared" ref="L88" si="154">K88+L77-L82-L83</f>
        <v>913.72150549373168</v>
      </c>
      <c r="M88" s="5">
        <f t="shared" ref="M88" si="155">L88+M77-M82-M83</f>
        <v>887.67876454550492</v>
      </c>
      <c r="N88" s="5">
        <f t="shared" ref="N88:P88" si="156">M88+N77-N82-N83</f>
        <v>887.36998769266006</v>
      </c>
      <c r="O88" s="5">
        <f t="shared" ref="O88" si="157">N88+O77-O82-O83</f>
        <v>921.88437609510652</v>
      </c>
      <c r="P88" s="5">
        <f t="shared" si="156"/>
        <v>964.92044572340353</v>
      </c>
    </row>
    <row r="89" spans="1:16" ht="20" customHeight="1" x14ac:dyDescent="0.35">
      <c r="A89" s="11" t="s">
        <v>72</v>
      </c>
      <c r="B89" s="58"/>
      <c r="C89" s="12">
        <f t="shared" ref="C89:F91" si="158">IFERROR(C86/C$71,0)</f>
        <v>0.23831018716580468</v>
      </c>
      <c r="D89" s="12">
        <f t="shared" si="158"/>
        <v>0.3147818588145434</v>
      </c>
      <c r="E89" s="12">
        <f t="shared" si="158"/>
        <v>0.36542095372636113</v>
      </c>
      <c r="F89" s="12">
        <f t="shared" si="158"/>
        <v>0.37441510693339058</v>
      </c>
      <c r="G89" s="50">
        <f t="shared" ref="G89" si="159">IFERROR(G86/G$71,0)</f>
        <v>9.550079921434991E-2</v>
      </c>
      <c r="H89" s="12">
        <f t="shared" ref="H89:O89" si="160">IFERROR(H86/H$71,0)</f>
        <v>8.9908047453587561E-2</v>
      </c>
      <c r="I89" s="12">
        <f t="shared" si="160"/>
        <v>8.626325379027458E-2</v>
      </c>
      <c r="J89" s="12">
        <f t="shared" si="160"/>
        <v>7.9201342455207172E-2</v>
      </c>
      <c r="K89" s="12">
        <f t="shared" si="160"/>
        <v>7.4477880837013885E-2</v>
      </c>
      <c r="L89" s="12">
        <f t="shared" si="160"/>
        <v>6.9785966468814686E-2</v>
      </c>
      <c r="M89" s="12">
        <f t="shared" si="160"/>
        <v>6.5389919353062917E-2</v>
      </c>
      <c r="N89" s="12">
        <f t="shared" si="160"/>
        <v>6.1381510317178617E-2</v>
      </c>
      <c r="O89" s="12">
        <f t="shared" si="160"/>
        <v>5.8001659235811277E-2</v>
      </c>
      <c r="P89" s="12">
        <f t="shared" ref="P89" si="161">IFERROR(P86/P$71,0)</f>
        <v>5.5007383598116737E-2</v>
      </c>
    </row>
    <row r="90" spans="1:16" ht="20" customHeight="1" x14ac:dyDescent="0.35">
      <c r="A90" s="6" t="s">
        <v>73</v>
      </c>
      <c r="B90" s="55"/>
      <c r="C90" s="5">
        <f t="shared" si="158"/>
        <v>0.20688338118879057</v>
      </c>
      <c r="D90" s="5">
        <f t="shared" si="158"/>
        <v>0.28335362277716658</v>
      </c>
      <c r="E90" s="5">
        <f t="shared" si="158"/>
        <v>0.31735032883296616</v>
      </c>
      <c r="F90" s="5">
        <f t="shared" si="158"/>
        <v>0.30879620164945226</v>
      </c>
      <c r="G90" s="47">
        <f t="shared" ref="G90" si="162">IFERROR(G87/G$71,0)</f>
        <v>4.6169633228533534E-2</v>
      </c>
      <c r="H90" s="5">
        <f t="shared" ref="H90:O90" si="163">IFERROR(H87/H$71,0)</f>
        <v>5.4256284843934952E-2</v>
      </c>
      <c r="I90" s="5">
        <f t="shared" si="163"/>
        <v>5.8948831513771054E-2</v>
      </c>
      <c r="J90" s="5">
        <f t="shared" si="163"/>
        <v>5.8925346491528162E-2</v>
      </c>
      <c r="K90" s="5">
        <f t="shared" si="163"/>
        <v>5.697164655503225E-2</v>
      </c>
      <c r="L90" s="5">
        <f t="shared" si="163"/>
        <v>5.3993111608578066E-2</v>
      </c>
      <c r="M90" s="5">
        <f t="shared" si="163"/>
        <v>5.0718709806532321E-2</v>
      </c>
      <c r="N90" s="5">
        <f t="shared" si="163"/>
        <v>4.7358375698546146E-2</v>
      </c>
      <c r="O90" s="5">
        <f t="shared" si="163"/>
        <v>4.4072831756275695E-2</v>
      </c>
      <c r="P90" s="5">
        <f t="shared" ref="P90" si="164">IFERROR(P87/P$71,0)</f>
        <v>4.1062847274211021E-2</v>
      </c>
    </row>
    <row r="91" spans="1:16" ht="20" customHeight="1" x14ac:dyDescent="0.35">
      <c r="A91" s="6" t="s">
        <v>74</v>
      </c>
      <c r="B91" s="55"/>
      <c r="C91" s="5">
        <f t="shared" si="158"/>
        <v>3.1426805977014111E-2</v>
      </c>
      <c r="D91" s="5">
        <f t="shared" si="158"/>
        <v>3.1428236037376781E-2</v>
      </c>
      <c r="E91" s="5">
        <f t="shared" si="158"/>
        <v>4.807062489339492E-2</v>
      </c>
      <c r="F91" s="5">
        <f t="shared" si="158"/>
        <v>6.5618905283938322E-2</v>
      </c>
      <c r="G91" s="47">
        <f t="shared" ref="G91" si="165">IFERROR(G88/G$71,0)</f>
        <v>4.9331165985816369E-2</v>
      </c>
      <c r="H91" s="5">
        <f t="shared" ref="H91:O91" si="166">IFERROR(H88/H$71,0)</f>
        <v>3.565176260965261E-2</v>
      </c>
      <c r="I91" s="5">
        <f t="shared" si="166"/>
        <v>2.7314422276503533E-2</v>
      </c>
      <c r="J91" s="5">
        <f t="shared" si="166"/>
        <v>2.0275995963679006E-2</v>
      </c>
      <c r="K91" s="5">
        <f t="shared" si="166"/>
        <v>1.7506234281981631E-2</v>
      </c>
      <c r="L91" s="5">
        <f t="shared" si="166"/>
        <v>1.5792854860236617E-2</v>
      </c>
      <c r="M91" s="5">
        <f t="shared" si="166"/>
        <v>1.4671209546530603E-2</v>
      </c>
      <c r="N91" s="5">
        <f t="shared" si="166"/>
        <v>1.4023134618632475E-2</v>
      </c>
      <c r="O91" s="5">
        <f t="shared" si="166"/>
        <v>1.3928827479535586E-2</v>
      </c>
      <c r="P91" s="5">
        <f t="shared" ref="P91" si="167">IFERROR(P88/P$71,0)</f>
        <v>1.3944536323905717E-2</v>
      </c>
    </row>
    <row r="92" spans="1:16" ht="20" customHeight="1" x14ac:dyDescent="0.35">
      <c r="A92" s="11" t="s">
        <v>252</v>
      </c>
      <c r="B92" s="58"/>
      <c r="C92" s="12">
        <f>C70-C75-C78+C84</f>
        <v>51280.331907690001</v>
      </c>
      <c r="D92" s="12">
        <f t="shared" ref="D92:F92" si="168">D70-D75-D78+D84</f>
        <v>53398.13901115</v>
      </c>
      <c r="E92" s="12">
        <f t="shared" si="168"/>
        <v>54756.314603150007</v>
      </c>
      <c r="F92" s="12">
        <f t="shared" si="168"/>
        <v>63293.600278890008</v>
      </c>
      <c r="G92" s="50">
        <f t="shared" ref="G92" si="169">G70-G75-G78+G84</f>
        <v>63584.815060416215</v>
      </c>
      <c r="H92" s="12">
        <f t="shared" ref="H92:O92" si="170">H70-H75-H78+H84</f>
        <v>64365.887136967438</v>
      </c>
      <c r="I92" s="12">
        <f t="shared" si="170"/>
        <v>66462.075909337524</v>
      </c>
      <c r="J92" s="12">
        <f t="shared" si="170"/>
        <v>69115.416564161744</v>
      </c>
      <c r="K92" s="12">
        <f t="shared" si="170"/>
        <v>71769.96531622608</v>
      </c>
      <c r="L92" s="12">
        <f t="shared" si="170"/>
        <v>74654.937963164717</v>
      </c>
      <c r="M92" s="12">
        <f t="shared" si="170"/>
        <v>77667.883502886849</v>
      </c>
      <c r="N92" s="12">
        <f t="shared" si="170"/>
        <v>80814.992611766109</v>
      </c>
      <c r="O92" s="12">
        <f t="shared" si="170"/>
        <v>79892.084333819861</v>
      </c>
      <c r="P92" s="12">
        <f t="shared" ref="P92" si="171">P70-P75-P78+P84</f>
        <v>82668.731722569995</v>
      </c>
    </row>
    <row r="93" spans="1:16" ht="20" customHeight="1" x14ac:dyDescent="0.35">
      <c r="A93" s="17" t="s">
        <v>76</v>
      </c>
      <c r="B93" s="57"/>
      <c r="C93" s="127"/>
      <c r="D93" s="127"/>
      <c r="E93" s="127"/>
      <c r="F93" s="127"/>
      <c r="G93" s="128"/>
      <c r="H93" s="127"/>
      <c r="I93" s="127"/>
      <c r="J93" s="127"/>
      <c r="K93" s="127"/>
      <c r="L93" s="127"/>
      <c r="M93" s="127"/>
      <c r="N93" s="127"/>
      <c r="O93" s="127"/>
      <c r="P93" s="127"/>
    </row>
    <row r="94" spans="1:16" ht="20" customHeight="1" x14ac:dyDescent="0.35">
      <c r="A94" s="11" t="s">
        <v>77</v>
      </c>
      <c r="B94" s="129"/>
      <c r="C94" s="12">
        <f t="shared" ref="C94" si="172">C92+C93</f>
        <v>51280.331907690001</v>
      </c>
      <c r="D94" s="12">
        <f t="shared" ref="D94:F94" si="173">D92+D93</f>
        <v>53398.13901115</v>
      </c>
      <c r="E94" s="12">
        <f t="shared" si="173"/>
        <v>54756.314603150007</v>
      </c>
      <c r="F94" s="12">
        <f t="shared" si="173"/>
        <v>63293.600278890008</v>
      </c>
      <c r="G94" s="50">
        <f t="shared" ref="G94" si="174">G92+G93</f>
        <v>63584.815060416215</v>
      </c>
      <c r="H94" s="12">
        <f>H92+H93</f>
        <v>64365.887136967438</v>
      </c>
      <c r="I94" s="12">
        <f t="shared" ref="I94:O94" si="175">I92+I93</f>
        <v>66462.075909337524</v>
      </c>
      <c r="J94" s="12">
        <f t="shared" si="175"/>
        <v>69115.416564161744</v>
      </c>
      <c r="K94" s="12">
        <f t="shared" si="175"/>
        <v>71769.96531622608</v>
      </c>
      <c r="L94" s="12">
        <f t="shared" si="175"/>
        <v>74654.937963164717</v>
      </c>
      <c r="M94" s="12">
        <f t="shared" si="175"/>
        <v>77667.883502886849</v>
      </c>
      <c r="N94" s="12">
        <f t="shared" si="175"/>
        <v>80814.992611766109</v>
      </c>
      <c r="O94" s="12">
        <f t="shared" si="175"/>
        <v>79892.084333819861</v>
      </c>
      <c r="P94" s="12">
        <f t="shared" ref="P94" si="176">P92+P93</f>
        <v>82668.731722569995</v>
      </c>
    </row>
    <row r="95" spans="1:16" ht="40.25" customHeight="1" x14ac:dyDescent="0.35">
      <c r="A95" s="24" t="s">
        <v>202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pans="1:16" ht="20" customHeight="1" x14ac:dyDescent="0.35">
      <c r="A96" s="14" t="s">
        <v>86</v>
      </c>
      <c r="B96" s="60"/>
      <c r="C96" s="25">
        <f t="shared" ref="C96" si="177">C46-C94</f>
        <v>55.937729250021221</v>
      </c>
      <c r="D96" s="25">
        <f t="shared" ref="D96:O96" si="178">D46-D94</f>
        <v>79.790700940029637</v>
      </c>
      <c r="E96" s="25">
        <f t="shared" si="178"/>
        <v>1965.4114898599873</v>
      </c>
      <c r="F96" s="25">
        <f t="shared" si="178"/>
        <v>4516.0240700199938</v>
      </c>
      <c r="G96" s="52">
        <f t="shared" si="178"/>
        <v>1075.8640972900394</v>
      </c>
      <c r="H96" s="25">
        <f>H46-H94</f>
        <v>3121.7794165990126</v>
      </c>
      <c r="I96" s="25">
        <f t="shared" si="178"/>
        <v>2123.998474993452</v>
      </c>
      <c r="J96" s="25">
        <f t="shared" si="178"/>
        <v>2620.4349939261447</v>
      </c>
      <c r="K96" s="25">
        <f t="shared" si="178"/>
        <v>2872.4694182236854</v>
      </c>
      <c r="L96" s="25">
        <f t="shared" si="178"/>
        <v>3425.0168137448345</v>
      </c>
      <c r="M96" s="25">
        <f t="shared" si="178"/>
        <v>4013.7523227578931</v>
      </c>
      <c r="N96" s="25">
        <f t="shared" si="178"/>
        <v>4640.4984905704914</v>
      </c>
      <c r="O96" s="25">
        <f t="shared" si="178"/>
        <v>9517.8461641066533</v>
      </c>
      <c r="P96" s="25">
        <f t="shared" ref="P96" si="179">P46-P94</f>
        <v>10851.772407517623</v>
      </c>
    </row>
    <row r="97" spans="1:16" ht="20" customHeight="1" x14ac:dyDescent="0.35">
      <c r="A97" s="16" t="s">
        <v>40</v>
      </c>
      <c r="B97" s="55"/>
      <c r="C97" s="5">
        <f t="shared" ref="C97" si="180">C54</f>
        <v>2571.35278427</v>
      </c>
      <c r="D97" s="5">
        <f t="shared" ref="D97:O97" si="181">D54</f>
        <v>2726.2755762399997</v>
      </c>
      <c r="E97" s="5">
        <f t="shared" si="181"/>
        <v>2573.7397625600001</v>
      </c>
      <c r="F97" s="5">
        <f t="shared" si="181"/>
        <v>2415.5558410999997</v>
      </c>
      <c r="G97" s="47">
        <f t="shared" si="181"/>
        <v>552.90023427478013</v>
      </c>
      <c r="H97" s="5">
        <f t="shared" si="181"/>
        <v>1539.0774423620003</v>
      </c>
      <c r="I97" s="5">
        <f t="shared" si="181"/>
        <v>2207.83</v>
      </c>
      <c r="J97" s="5">
        <f t="shared" si="181"/>
        <v>2847.77</v>
      </c>
      <c r="K97" s="5">
        <f t="shared" si="181"/>
        <v>3498.06</v>
      </c>
      <c r="L97" s="5">
        <f t="shared" si="181"/>
        <v>4153.6499999999996</v>
      </c>
      <c r="M97" s="5">
        <f t="shared" si="181"/>
        <v>4278.25</v>
      </c>
      <c r="N97" s="5">
        <f t="shared" si="181"/>
        <v>4313.3999999999996</v>
      </c>
      <c r="O97" s="5">
        <f t="shared" si="181"/>
        <v>4317.2</v>
      </c>
      <c r="P97" s="5">
        <f t="shared" ref="P97" si="182">P54</f>
        <v>4288.9799999999996</v>
      </c>
    </row>
    <row r="98" spans="1:16" ht="20" customHeight="1" x14ac:dyDescent="0.35">
      <c r="A98" s="16" t="s">
        <v>53</v>
      </c>
      <c r="B98" s="55"/>
      <c r="C98" s="5">
        <f t="shared" ref="C98" si="183">C68</f>
        <v>1331.3255535999999</v>
      </c>
      <c r="D98" s="5">
        <f t="shared" ref="D98:O98" si="184">D68</f>
        <v>1532.0193267499999</v>
      </c>
      <c r="E98" s="5">
        <f t="shared" si="184"/>
        <v>1669.86570411</v>
      </c>
      <c r="F98" s="5">
        <f t="shared" si="184"/>
        <v>1892.3311423099999</v>
      </c>
      <c r="G98" s="47">
        <f t="shared" si="184"/>
        <v>368.8493610238412</v>
      </c>
      <c r="H98" s="5">
        <f t="shared" si="184"/>
        <v>504.47744320784307</v>
      </c>
      <c r="I98" s="5">
        <f t="shared" si="184"/>
        <v>740.86</v>
      </c>
      <c r="J98" s="5">
        <f t="shared" si="184"/>
        <v>1052.51</v>
      </c>
      <c r="K98" s="5">
        <f t="shared" si="184"/>
        <v>1381.39</v>
      </c>
      <c r="L98" s="5">
        <f t="shared" si="184"/>
        <v>1682.35</v>
      </c>
      <c r="M98" s="5">
        <f t="shared" si="184"/>
        <v>2089.89</v>
      </c>
      <c r="N98" s="5">
        <f t="shared" si="184"/>
        <v>2775.23</v>
      </c>
      <c r="O98" s="5">
        <f t="shared" si="184"/>
        <v>3614.19</v>
      </c>
      <c r="P98" s="5">
        <f t="shared" ref="P98" si="185">P68</f>
        <v>4347.51</v>
      </c>
    </row>
    <row r="99" spans="1:16" ht="20" customHeight="1" x14ac:dyDescent="0.35">
      <c r="A99" s="6" t="s">
        <v>87</v>
      </c>
      <c r="B99" s="55"/>
      <c r="C99" s="5">
        <f t="shared" ref="C99" si="186">C65</f>
        <v>15.031702080000001</v>
      </c>
      <c r="D99" s="5">
        <f t="shared" ref="D99:O99" si="187">D65</f>
        <v>9.2916210100000001</v>
      </c>
      <c r="E99" s="5">
        <f t="shared" si="187"/>
        <v>24.360722930000001</v>
      </c>
      <c r="F99" s="5">
        <f t="shared" si="187"/>
        <v>12.4980432</v>
      </c>
      <c r="G99" s="47">
        <f t="shared" si="187"/>
        <v>56.75</v>
      </c>
      <c r="H99" s="5">
        <f t="shared" si="187"/>
        <v>58.906500000000001</v>
      </c>
      <c r="I99" s="5">
        <f t="shared" si="187"/>
        <v>60.791508</v>
      </c>
      <c r="J99" s="5">
        <f t="shared" si="187"/>
        <v>62.615253240000001</v>
      </c>
      <c r="K99" s="5">
        <f t="shared" si="187"/>
        <v>64.493710837199998</v>
      </c>
      <c r="L99" s="5">
        <f t="shared" si="187"/>
        <v>66.428522162316</v>
      </c>
      <c r="M99" s="5">
        <f t="shared" si="187"/>
        <v>68.421377827185481</v>
      </c>
      <c r="N99" s="5">
        <f t="shared" si="187"/>
        <v>70.474019162001042</v>
      </c>
      <c r="O99" s="5">
        <f t="shared" si="187"/>
        <v>72.58823973686107</v>
      </c>
      <c r="P99" s="5">
        <f t="shared" ref="P99" si="188">P65</f>
        <v>74.765886928966907</v>
      </c>
    </row>
    <row r="100" spans="1:16" ht="20" customHeight="1" x14ac:dyDescent="0.35">
      <c r="A100" s="16" t="s">
        <v>10</v>
      </c>
      <c r="B100" s="55"/>
      <c r="C100" s="5">
        <f t="shared" ref="C100" si="189">C19</f>
        <v>223.73593179000014</v>
      </c>
      <c r="D100" s="5">
        <f t="shared" ref="D100:O100" si="190">D19</f>
        <v>449.54190692999975</v>
      </c>
      <c r="E100" s="5">
        <f t="shared" si="190"/>
        <v>241.28495191000007</v>
      </c>
      <c r="F100" s="5">
        <f t="shared" si="190"/>
        <v>126.40927551000023</v>
      </c>
      <c r="G100" s="47">
        <f t="shared" si="190"/>
        <v>183.84711371000014</v>
      </c>
      <c r="H100" s="5">
        <f t="shared" si="190"/>
        <v>190.83330403098014</v>
      </c>
      <c r="I100" s="5">
        <f t="shared" si="190"/>
        <v>196.93996975997152</v>
      </c>
      <c r="J100" s="5">
        <f t="shared" si="190"/>
        <v>202.84816885277067</v>
      </c>
      <c r="K100" s="5">
        <f t="shared" si="190"/>
        <v>208.93361391835379</v>
      </c>
      <c r="L100" s="5">
        <f t="shared" si="190"/>
        <v>215.2016223359044</v>
      </c>
      <c r="M100" s="5">
        <f t="shared" si="190"/>
        <v>221.65767100598154</v>
      </c>
      <c r="N100" s="5">
        <f t="shared" si="190"/>
        <v>228.30740113616099</v>
      </c>
      <c r="O100" s="5">
        <f t="shared" si="190"/>
        <v>235.15662317024584</v>
      </c>
      <c r="P100" s="5">
        <f t="shared" ref="P100" si="191">P19</f>
        <v>242.21132186535323</v>
      </c>
    </row>
    <row r="101" spans="1:16" ht="20" customHeight="1" x14ac:dyDescent="0.35">
      <c r="A101" s="16" t="s">
        <v>18</v>
      </c>
      <c r="B101" s="55"/>
      <c r="C101" s="5">
        <f t="shared" ref="C101" si="192">C30</f>
        <v>2.1095535999999999</v>
      </c>
      <c r="D101" s="5">
        <f t="shared" ref="D101:O101" si="193">D30</f>
        <v>0</v>
      </c>
      <c r="E101" s="5">
        <f t="shared" si="193"/>
        <v>0</v>
      </c>
      <c r="F101" s="5">
        <f t="shared" si="193"/>
        <v>0</v>
      </c>
      <c r="G101" s="47">
        <f t="shared" si="193"/>
        <v>0</v>
      </c>
      <c r="H101" s="5">
        <f t="shared" si="193"/>
        <v>0</v>
      </c>
      <c r="I101" s="5">
        <f t="shared" si="193"/>
        <v>0</v>
      </c>
      <c r="J101" s="5">
        <f t="shared" si="193"/>
        <v>0</v>
      </c>
      <c r="K101" s="5">
        <f t="shared" si="193"/>
        <v>0</v>
      </c>
      <c r="L101" s="5">
        <f t="shared" si="193"/>
        <v>0</v>
      </c>
      <c r="M101" s="5">
        <f t="shared" si="193"/>
        <v>0</v>
      </c>
      <c r="N101" s="5">
        <f t="shared" si="193"/>
        <v>0</v>
      </c>
      <c r="O101" s="5">
        <f t="shared" si="193"/>
        <v>0</v>
      </c>
      <c r="P101" s="5">
        <f t="shared" ref="P101" si="194">P30</f>
        <v>0</v>
      </c>
    </row>
    <row r="102" spans="1:16" ht="20" customHeight="1" x14ac:dyDescent="0.35">
      <c r="A102" s="16" t="s">
        <v>30</v>
      </c>
      <c r="B102" s="55"/>
      <c r="C102" s="5">
        <f t="shared" ref="C102" si="195">C43</f>
        <v>0</v>
      </c>
      <c r="D102" s="5">
        <f t="shared" ref="D102:O102" si="196">D43</f>
        <v>0</v>
      </c>
      <c r="E102" s="5">
        <f t="shared" si="196"/>
        <v>0</v>
      </c>
      <c r="F102" s="5">
        <f t="shared" si="196"/>
        <v>0</v>
      </c>
      <c r="G102" s="47">
        <f t="shared" si="196"/>
        <v>0</v>
      </c>
      <c r="H102" s="5">
        <f t="shared" si="196"/>
        <v>0</v>
      </c>
      <c r="I102" s="5">
        <f t="shared" si="196"/>
        <v>0</v>
      </c>
      <c r="J102" s="5">
        <f t="shared" si="196"/>
        <v>0</v>
      </c>
      <c r="K102" s="5">
        <f t="shared" si="196"/>
        <v>0</v>
      </c>
      <c r="L102" s="5">
        <f t="shared" si="196"/>
        <v>0</v>
      </c>
      <c r="M102" s="5">
        <f t="shared" si="196"/>
        <v>0</v>
      </c>
      <c r="N102" s="5">
        <f t="shared" si="196"/>
        <v>0</v>
      </c>
      <c r="O102" s="5">
        <f t="shared" si="196"/>
        <v>0</v>
      </c>
      <c r="P102" s="5">
        <f t="shared" ref="P102" si="197">P43</f>
        <v>0</v>
      </c>
    </row>
    <row r="103" spans="1:16" ht="20" customHeight="1" x14ac:dyDescent="0.35">
      <c r="A103" s="16" t="s">
        <v>24</v>
      </c>
      <c r="B103" s="55"/>
      <c r="C103" s="5">
        <f t="shared" ref="C103" si="198">C37</f>
        <v>25.069452249999991</v>
      </c>
      <c r="D103" s="5">
        <f t="shared" ref="D103:O103" si="199">D37</f>
        <v>27.465240059999999</v>
      </c>
      <c r="E103" s="5">
        <f t="shared" si="199"/>
        <v>24.626612630000004</v>
      </c>
      <c r="F103" s="5">
        <f t="shared" si="199"/>
        <v>7.4168838200000007</v>
      </c>
      <c r="G103" s="47">
        <f t="shared" si="199"/>
        <v>27.081246</v>
      </c>
      <c r="H103" s="5">
        <f t="shared" si="199"/>
        <v>28.475767681523998</v>
      </c>
      <c r="I103" s="5">
        <f t="shared" si="199"/>
        <v>29.974732092279424</v>
      </c>
      <c r="J103" s="5">
        <f t="shared" si="199"/>
        <v>31.491453536148764</v>
      </c>
      <c r="K103" s="5">
        <f t="shared" si="199"/>
        <v>33.084921085077895</v>
      </c>
      <c r="L103" s="5">
        <f t="shared" si="199"/>
        <v>34.759018091982838</v>
      </c>
      <c r="M103" s="5">
        <f t="shared" si="199"/>
        <v>36.517824407437168</v>
      </c>
      <c r="N103" s="5">
        <f t="shared" si="199"/>
        <v>38.365626322453487</v>
      </c>
      <c r="O103" s="5">
        <f t="shared" si="199"/>
        <v>40.306927014369634</v>
      </c>
      <c r="P103" s="5">
        <f t="shared" ref="P103" si="200">P37</f>
        <v>42.346457521296735</v>
      </c>
    </row>
    <row r="104" spans="1:16" ht="20" customHeight="1" x14ac:dyDescent="0.35">
      <c r="A104" s="17" t="s">
        <v>253</v>
      </c>
      <c r="B104" s="57"/>
      <c r="C104" s="9">
        <f>C97+C98+C99-C76-C79+C85-C100-C101-C102-C103</f>
        <v>472.56076420999949</v>
      </c>
      <c r="D104" s="9">
        <f t="shared" ref="D104:O104" si="201">D97+D98+D99-D76-D79+D85-D100-D101-D102-D103</f>
        <v>341.48929567999977</v>
      </c>
      <c r="E104" s="9">
        <f t="shared" si="201"/>
        <v>529.06721170999845</v>
      </c>
      <c r="F104" s="9">
        <f t="shared" si="201"/>
        <v>767.45950795999954</v>
      </c>
      <c r="G104" s="49">
        <f t="shared" si="201"/>
        <v>772.24789509822119</v>
      </c>
      <c r="H104" s="9">
        <f t="shared" si="201"/>
        <v>1888.006686428304</v>
      </c>
      <c r="I104" s="9">
        <f t="shared" si="201"/>
        <v>2787.5765186409849</v>
      </c>
      <c r="J104" s="9">
        <f t="shared" si="201"/>
        <v>3733.715634719113</v>
      </c>
      <c r="K104" s="9">
        <f t="shared" si="201"/>
        <v>4707.2399798178412</v>
      </c>
      <c r="L104" s="9">
        <f t="shared" si="201"/>
        <v>5657.9421298380248</v>
      </c>
      <c r="M104" s="9">
        <f t="shared" si="201"/>
        <v>6184.0243579604694</v>
      </c>
      <c r="N104" s="9">
        <f t="shared" si="201"/>
        <v>6898.2386215164897</v>
      </c>
      <c r="O104" s="9">
        <f t="shared" si="201"/>
        <v>7734.4965482597436</v>
      </c>
      <c r="P104" s="9">
        <f t="shared" ref="P104" si="202">P97+P98+P99-P76-P79+P85-P100-P101-P102-P103</f>
        <v>8432.859422011039</v>
      </c>
    </row>
    <row r="105" spans="1:16" ht="20" customHeight="1" x14ac:dyDescent="0.35">
      <c r="A105" s="11" t="s">
        <v>89</v>
      </c>
      <c r="B105" s="58"/>
      <c r="C105" s="12">
        <f t="shared" ref="C105" si="203">C104-C96</f>
        <v>416.62303495997827</v>
      </c>
      <c r="D105" s="12">
        <f t="shared" ref="D105:F105" si="204">D104-D96</f>
        <v>261.69859473997013</v>
      </c>
      <c r="E105" s="12">
        <f t="shared" si="204"/>
        <v>-1436.3442781499889</v>
      </c>
      <c r="F105" s="12">
        <f t="shared" si="204"/>
        <v>-3748.5645620599944</v>
      </c>
      <c r="G105" s="50">
        <f t="shared" ref="G105" si="205">G104-G96</f>
        <v>-303.61620219181816</v>
      </c>
      <c r="H105" s="12">
        <f>H104-H96</f>
        <v>-1233.7727301707087</v>
      </c>
      <c r="I105" s="12">
        <f t="shared" ref="I105:O105" si="206">I104-I96</f>
        <v>663.57804364753292</v>
      </c>
      <c r="J105" s="12">
        <f t="shared" si="206"/>
        <v>1113.2806407929684</v>
      </c>
      <c r="K105" s="12">
        <f t="shared" si="206"/>
        <v>1834.7705615941559</v>
      </c>
      <c r="L105" s="12">
        <f t="shared" si="206"/>
        <v>2232.9253160931903</v>
      </c>
      <c r="M105" s="12">
        <f t="shared" si="206"/>
        <v>2170.2720352025763</v>
      </c>
      <c r="N105" s="12">
        <f t="shared" si="206"/>
        <v>2257.7401309459983</v>
      </c>
      <c r="O105" s="12">
        <f t="shared" si="206"/>
        <v>-1783.3496158469097</v>
      </c>
      <c r="P105" s="12">
        <f t="shared" ref="P105" si="207">P104-P96</f>
        <v>-2418.9129855065839</v>
      </c>
    </row>
    <row r="106" spans="1:16" ht="20" customHeight="1" x14ac:dyDescent="0.35">
      <c r="A106" s="16" t="s">
        <v>23</v>
      </c>
      <c r="B106" s="55"/>
      <c r="C106" s="5">
        <f t="shared" ref="C106" si="208">C36</f>
        <v>270.19908927</v>
      </c>
      <c r="D106" s="5">
        <f t="shared" ref="D106:O106" si="209">D36</f>
        <v>191.86802531000001</v>
      </c>
      <c r="E106" s="5">
        <f t="shared" si="209"/>
        <v>24.870038000000001</v>
      </c>
      <c r="F106" s="5">
        <f t="shared" si="209"/>
        <v>41.847999999999999</v>
      </c>
      <c r="G106" s="47">
        <f t="shared" si="209"/>
        <v>108.3</v>
      </c>
      <c r="H106" s="5">
        <f t="shared" si="209"/>
        <v>68.423495699999989</v>
      </c>
      <c r="I106" s="5">
        <f t="shared" si="209"/>
        <v>53.194925960000006</v>
      </c>
      <c r="J106" s="5">
        <f t="shared" si="209"/>
        <v>60.409972500000002</v>
      </c>
      <c r="K106" s="5">
        <f t="shared" si="209"/>
        <v>0</v>
      </c>
      <c r="L106" s="5">
        <f t="shared" si="209"/>
        <v>0</v>
      </c>
      <c r="M106" s="5">
        <f t="shared" si="209"/>
        <v>0</v>
      </c>
      <c r="N106" s="5">
        <f t="shared" si="209"/>
        <v>0</v>
      </c>
      <c r="O106" s="5">
        <f t="shared" si="209"/>
        <v>0</v>
      </c>
      <c r="P106" s="5">
        <f t="shared" ref="P106" si="210">P36</f>
        <v>0</v>
      </c>
    </row>
    <row r="107" spans="1:16" ht="20" customHeight="1" x14ac:dyDescent="0.35">
      <c r="A107" s="6" t="s">
        <v>26</v>
      </c>
      <c r="B107" s="55"/>
      <c r="C107" s="5">
        <f t="shared" ref="C107" si="211">C39</f>
        <v>821.47841763999986</v>
      </c>
      <c r="D107" s="5">
        <f t="shared" ref="D107:O107" si="212">D39</f>
        <v>563.29746080999996</v>
      </c>
      <c r="E107" s="5">
        <f t="shared" si="212"/>
        <v>803.60397524000007</v>
      </c>
      <c r="F107" s="5">
        <f t="shared" si="212"/>
        <v>2739.4368282</v>
      </c>
      <c r="G107" s="47">
        <f t="shared" si="212"/>
        <v>966.78622367170772</v>
      </c>
      <c r="H107" s="5">
        <f t="shared" si="212"/>
        <v>55.6</v>
      </c>
      <c r="I107" s="5">
        <f t="shared" si="212"/>
        <v>58.526784000000006</v>
      </c>
      <c r="J107" s="5">
        <f t="shared" si="212"/>
        <v>61.488239270400008</v>
      </c>
      <c r="K107" s="5">
        <f t="shared" si="212"/>
        <v>64.599544177482258</v>
      </c>
      <c r="L107" s="5">
        <f t="shared" si="212"/>
        <v>67.868281112862874</v>
      </c>
      <c r="M107" s="5">
        <f t="shared" si="212"/>
        <v>71.302416137173736</v>
      </c>
      <c r="N107" s="5">
        <f t="shared" si="212"/>
        <v>74.910318393714732</v>
      </c>
      <c r="O107" s="5">
        <f t="shared" si="212"/>
        <v>78.700780504436693</v>
      </c>
      <c r="P107" s="5">
        <f t="shared" ref="P107" si="213">P39</f>
        <v>82.683039997961188</v>
      </c>
    </row>
    <row r="108" spans="1:16" ht="20" customHeight="1" x14ac:dyDescent="0.35">
      <c r="A108" s="17" t="s">
        <v>90</v>
      </c>
      <c r="B108" s="57"/>
      <c r="C108" s="9">
        <f t="shared" ref="C108" si="214">C106+C107</f>
        <v>1091.6775069099999</v>
      </c>
      <c r="D108" s="9">
        <f t="shared" ref="D108:F108" si="215">D106+D107</f>
        <v>755.16548611999997</v>
      </c>
      <c r="E108" s="9">
        <f t="shared" si="215"/>
        <v>828.47401324000009</v>
      </c>
      <c r="F108" s="9">
        <f t="shared" si="215"/>
        <v>2781.2848282</v>
      </c>
      <c r="G108" s="49">
        <f t="shared" ref="G108" si="216">G106+G107</f>
        <v>1075.0862236717078</v>
      </c>
      <c r="H108" s="9">
        <f t="shared" ref="H108:O108" si="217">H106+H107</f>
        <v>124.02349569999998</v>
      </c>
      <c r="I108" s="9">
        <f t="shared" si="217"/>
        <v>111.72170996000001</v>
      </c>
      <c r="J108" s="9">
        <f t="shared" si="217"/>
        <v>121.89821177040001</v>
      </c>
      <c r="K108" s="9">
        <f t="shared" si="217"/>
        <v>64.599544177482258</v>
      </c>
      <c r="L108" s="9">
        <f t="shared" si="217"/>
        <v>67.868281112862874</v>
      </c>
      <c r="M108" s="9">
        <f t="shared" si="217"/>
        <v>71.302416137173736</v>
      </c>
      <c r="N108" s="9">
        <f t="shared" si="217"/>
        <v>74.910318393714732</v>
      </c>
      <c r="O108" s="9">
        <f t="shared" si="217"/>
        <v>78.700780504436693</v>
      </c>
      <c r="P108" s="9">
        <f t="shared" ref="P108" si="218">P106+P107</f>
        <v>82.683039997961188</v>
      </c>
    </row>
    <row r="109" spans="1:16" s="157" customFormat="1" ht="20" customHeight="1" x14ac:dyDescent="0.35">
      <c r="A109" s="162" t="s">
        <v>91</v>
      </c>
      <c r="B109" s="163"/>
      <c r="C109" s="127"/>
      <c r="D109" s="127"/>
      <c r="E109" s="127"/>
      <c r="F109" s="127"/>
      <c r="G109" s="128"/>
      <c r="H109" s="127"/>
      <c r="I109" s="127"/>
      <c r="J109" s="127"/>
      <c r="K109" s="127"/>
      <c r="L109" s="127"/>
      <c r="M109" s="127"/>
      <c r="N109" s="127"/>
      <c r="O109" s="127"/>
      <c r="P109" s="127"/>
    </row>
    <row r="110" spans="1:16" ht="20" customHeight="1" x14ac:dyDescent="0.35">
      <c r="A110" s="11" t="s">
        <v>92</v>
      </c>
      <c r="B110" s="58"/>
      <c r="C110" s="12">
        <f t="shared" ref="C110:F110" si="219">C108-C105+C109</f>
        <v>675.05447195002171</v>
      </c>
      <c r="D110" s="12">
        <f t="shared" si="219"/>
        <v>493.46689138002984</v>
      </c>
      <c r="E110" s="12">
        <f t="shared" si="219"/>
        <v>2264.8182913899891</v>
      </c>
      <c r="F110" s="12">
        <f t="shared" si="219"/>
        <v>6529.8493902599948</v>
      </c>
      <c r="G110" s="50">
        <f t="shared" ref="G110" si="220">G108-G105+G109</f>
        <v>1378.7024258635261</v>
      </c>
      <c r="H110" s="12">
        <f>H108-H105+H109</f>
        <v>1357.7962258707087</v>
      </c>
      <c r="I110" s="12">
        <f t="shared" ref="I110:O110" si="221">I108-I105+I109</f>
        <v>-551.85633368753292</v>
      </c>
      <c r="J110" s="12">
        <f t="shared" si="221"/>
        <v>-991.38242902256832</v>
      </c>
      <c r="K110" s="12">
        <f t="shared" si="221"/>
        <v>-1770.1710174166735</v>
      </c>
      <c r="L110" s="12">
        <f t="shared" si="221"/>
        <v>-2165.0570349803274</v>
      </c>
      <c r="M110" s="12">
        <f t="shared" si="221"/>
        <v>-2098.9696190654026</v>
      </c>
      <c r="N110" s="12">
        <f t="shared" si="221"/>
        <v>-2182.8298125522838</v>
      </c>
      <c r="O110" s="12">
        <f t="shared" si="221"/>
        <v>1862.0503963513465</v>
      </c>
      <c r="P110" s="12">
        <f t="shared" ref="P110" si="222">P108-P105+P109</f>
        <v>2501.5960255045452</v>
      </c>
    </row>
    <row r="111" spans="1:16" ht="15" x14ac:dyDescent="0.35">
      <c r="A111" s="63" t="s">
        <v>96</v>
      </c>
      <c r="B111"/>
      <c r="C111"/>
      <c r="D111"/>
    </row>
    <row r="112" spans="1:16" ht="15" x14ac:dyDescent="0.35">
      <c r="A112" s="63" t="s">
        <v>97</v>
      </c>
      <c r="B112"/>
      <c r="C112"/>
      <c r="D112"/>
    </row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spans="2:4" x14ac:dyDescent="0.35">
      <c r="B129"/>
      <c r="C129"/>
      <c r="D129"/>
    </row>
    <row r="130" spans="2:4" x14ac:dyDescent="0.35">
      <c r="B130"/>
      <c r="C130"/>
      <c r="D130"/>
    </row>
    <row r="131" spans="2:4" x14ac:dyDescent="0.35">
      <c r="B131"/>
      <c r="C131"/>
      <c r="D131"/>
    </row>
    <row r="132" spans="2:4" x14ac:dyDescent="0.35">
      <c r="B132"/>
      <c r="C132"/>
      <c r="D132"/>
    </row>
    <row r="133" spans="2:4" x14ac:dyDescent="0.35">
      <c r="B133"/>
      <c r="C133"/>
      <c r="D133"/>
    </row>
    <row r="134" spans="2:4" x14ac:dyDescent="0.35">
      <c r="B134"/>
      <c r="C134"/>
      <c r="D134"/>
    </row>
  </sheetData>
  <sheetProtection algorithmName="SHA-512" hashValue="JnhhVZtjDlK69k+ASfjJ9N7UU51HISdMjbGN5fOIpvj/UVeyRPxGEK8F027qgf9rR+7xdggBgdCnrNBHTl9Oag==" saltValue="hQLslCWePln/rG6odO5tuw==" spinCount="100000" sheet="1" objects="1" scenarios="1"/>
  <phoneticPr fontId="20" type="noConversion"/>
  <dataValidations disablePrompts="1" count="1">
    <dataValidation type="list" allowBlank="1" showInputMessage="1" showErrorMessage="1" sqref="F2" xr:uid="{00000000-0002-0000-0100-000000000000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G7 G9 G6:O6 P73:P74 P77 P80 P86:P110" unlockedFormula="1"/>
    <ignoredError sqref="H86:O91 G92:O94 H105:O107 G108:O110 H97:O100 G101:O102 H103:O103 H95:O95 G96:O96 H21:O21 G29:O29 G15:O15 G21 G95 G103 G97:G100 G105:G107 G86:G91 P15 G18:O18 P18 P21 P29 G34:O35 P34:P35 G38:O38 P38 G42:O42 P42 G45:O49 P45:P49 G55:O55 P55 G59:O61 P59:P61 G64:O64 P64 G69:O74 P69:P72 G77:O77 G80:O80" formula="1" unlockedFormula="1"/>
    <ignoredError sqref="D80:F80" formulaRange="1"/>
    <ignoredError sqref="G111:O1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N34"/>
  <sheetViews>
    <sheetView showGridLines="0" topLeftCell="B1" workbookViewId="0">
      <selection activeCell="H7" sqref="H7"/>
    </sheetView>
  </sheetViews>
  <sheetFormatPr defaultColWidth="9.36328125" defaultRowHeight="14.5" x14ac:dyDescent="0.35"/>
  <cols>
    <col min="1" max="1" width="11.6328125" style="2" customWidth="1"/>
    <col min="2" max="2" width="87.81640625" style="27" customWidth="1"/>
    <col min="3" max="3" width="38.36328125" style="27" bestFit="1" customWidth="1"/>
    <col min="4" max="7" width="11.36328125" style="2" customWidth="1"/>
    <col min="8" max="13" width="9.453125" style="2" customWidth="1"/>
    <col min="14" max="16384" width="9.36328125" style="2"/>
  </cols>
  <sheetData>
    <row r="1" spans="1:14" ht="18.5" x14ac:dyDescent="0.35">
      <c r="A1" s="29" t="s">
        <v>0</v>
      </c>
      <c r="B1" s="65"/>
      <c r="C1" s="66"/>
      <c r="D1" s="67"/>
      <c r="E1" s="67"/>
      <c r="F1" s="67"/>
      <c r="G1" s="67"/>
      <c r="H1"/>
      <c r="I1"/>
      <c r="J1"/>
      <c r="K1"/>
      <c r="L1"/>
      <c r="M1"/>
    </row>
    <row r="2" spans="1:14" x14ac:dyDescent="0.35">
      <c r="A2" s="31" t="s">
        <v>234</v>
      </c>
      <c r="B2" s="68"/>
      <c r="C2" s="68"/>
      <c r="D2" s="68"/>
      <c r="E2" s="68"/>
      <c r="F2" s="68"/>
      <c r="G2" s="68"/>
      <c r="H2"/>
      <c r="I2"/>
      <c r="J2"/>
      <c r="K2"/>
      <c r="L2"/>
      <c r="M2"/>
    </row>
    <row r="3" spans="1:14" ht="15.5" x14ac:dyDescent="0.35">
      <c r="A3" s="31"/>
      <c r="B3" s="65"/>
      <c r="C3" s="69"/>
      <c r="D3"/>
      <c r="E3"/>
      <c r="F3"/>
      <c r="G3"/>
      <c r="H3"/>
      <c r="I3"/>
      <c r="J3"/>
      <c r="K3"/>
      <c r="L3"/>
      <c r="M3"/>
    </row>
    <row r="4" spans="1:14" x14ac:dyDescent="0.35">
      <c r="A4"/>
      <c r="B4" s="65"/>
      <c r="C4" s="65"/>
      <c r="D4" s="195" t="s">
        <v>98</v>
      </c>
      <c r="E4" s="195"/>
      <c r="F4" s="195"/>
      <c r="G4" s="195"/>
      <c r="H4" s="195"/>
      <c r="I4" s="195"/>
      <c r="J4" s="195"/>
      <c r="K4" s="195"/>
      <c r="L4" s="195"/>
    </row>
    <row r="5" spans="1:14" x14ac:dyDescent="0.35">
      <c r="A5" s="70" t="s">
        <v>99</v>
      </c>
      <c r="B5" s="70" t="s">
        <v>100</v>
      </c>
      <c r="C5" s="70" t="s">
        <v>101</v>
      </c>
      <c r="D5" s="61">
        <f>'I-Cenário Base'!G5</f>
        <v>2022</v>
      </c>
      <c r="E5" s="61">
        <f>'I-Cenário Base'!H5</f>
        <v>2023</v>
      </c>
      <c r="F5" s="61">
        <f>'I-Cenário Base'!I5</f>
        <v>2024</v>
      </c>
      <c r="G5" s="61">
        <f>'I-Cenário Base'!J5</f>
        <v>2025</v>
      </c>
      <c r="H5" s="61">
        <f>'I-Cenário Base'!K5</f>
        <v>2026</v>
      </c>
      <c r="I5" s="61">
        <f>'I-Cenário Base'!L5</f>
        <v>2027</v>
      </c>
      <c r="J5" s="61">
        <f>'I-Cenário Base'!M5</f>
        <v>2028</v>
      </c>
      <c r="K5" s="61">
        <f>'I-Cenário Base'!N5</f>
        <v>2029</v>
      </c>
      <c r="L5" s="61">
        <f>'I-Cenário Base'!O5</f>
        <v>2030</v>
      </c>
      <c r="M5" s="61">
        <f>'I-Cenário Base'!P5</f>
        <v>2031</v>
      </c>
    </row>
    <row r="6" spans="1:14" x14ac:dyDescent="0.35">
      <c r="A6" s="2">
        <v>1</v>
      </c>
      <c r="B6" s="187" t="s">
        <v>295</v>
      </c>
      <c r="C6" s="2" t="s">
        <v>23</v>
      </c>
      <c r="D6" s="184">
        <v>0</v>
      </c>
      <c r="E6" s="184">
        <v>0</v>
      </c>
      <c r="F6" s="184">
        <v>1742.8680000000002</v>
      </c>
      <c r="G6" s="184">
        <v>677.78200000000004</v>
      </c>
      <c r="H6" s="184">
        <v>0</v>
      </c>
      <c r="I6" s="184">
        <v>0</v>
      </c>
      <c r="J6" s="184">
        <v>0</v>
      </c>
      <c r="K6" s="184">
        <v>0</v>
      </c>
      <c r="L6" s="184">
        <v>0</v>
      </c>
      <c r="M6" s="184">
        <v>0</v>
      </c>
      <c r="N6" s="185"/>
    </row>
    <row r="7" spans="1:14" x14ac:dyDescent="0.35">
      <c r="A7" s="2">
        <v>2</v>
      </c>
      <c r="B7" s="187" t="s">
        <v>295</v>
      </c>
      <c r="C7" s="2" t="s">
        <v>40</v>
      </c>
      <c r="D7" s="184">
        <v>0</v>
      </c>
      <c r="E7" s="184">
        <v>0</v>
      </c>
      <c r="F7" s="188">
        <v>17.598292668867913</v>
      </c>
      <c r="G7" s="188">
        <v>111.07032432093041</v>
      </c>
      <c r="H7" s="188">
        <v>145.05168292444597</v>
      </c>
      <c r="I7" s="188">
        <v>134.46127489337601</v>
      </c>
      <c r="J7" s="188">
        <v>125.99469156281769</v>
      </c>
      <c r="K7" s="188">
        <v>119.63725582390695</v>
      </c>
      <c r="L7" s="188">
        <v>113.18729251633096</v>
      </c>
      <c r="M7" s="188">
        <v>106.77813307582917</v>
      </c>
      <c r="N7" s="185"/>
    </row>
    <row r="8" spans="1:14" x14ac:dyDescent="0.35">
      <c r="A8" s="2">
        <v>3</v>
      </c>
      <c r="B8" s="187" t="s">
        <v>295</v>
      </c>
      <c r="C8" s="2" t="s">
        <v>53</v>
      </c>
      <c r="D8" s="184">
        <v>0</v>
      </c>
      <c r="E8" s="184">
        <v>0</v>
      </c>
      <c r="F8" s="188">
        <v>0</v>
      </c>
      <c r="G8" s="188">
        <v>0</v>
      </c>
      <c r="H8" s="188">
        <v>53.792222222225718</v>
      </c>
      <c r="I8" s="188">
        <v>107.58444444444245</v>
      </c>
      <c r="J8" s="188">
        <v>107.5844444444452</v>
      </c>
      <c r="K8" s="188">
        <v>107.58444444444295</v>
      </c>
      <c r="L8" s="188">
        <v>107.58444444444039</v>
      </c>
      <c r="M8" s="188">
        <v>107.58444444443936</v>
      </c>
      <c r="N8" s="185"/>
    </row>
    <row r="9" spans="1:14" x14ac:dyDescent="0.35">
      <c r="A9" s="2">
        <v>4</v>
      </c>
      <c r="B9" s="187" t="s">
        <v>294</v>
      </c>
      <c r="C9" s="2" t="s">
        <v>38</v>
      </c>
      <c r="D9" s="184">
        <v>0</v>
      </c>
      <c r="E9" s="184">
        <v>0</v>
      </c>
      <c r="F9" s="184">
        <v>1742.8680000000002</v>
      </c>
      <c r="G9" s="184">
        <v>677.78200000000004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  <c r="M9" s="184">
        <v>0</v>
      </c>
      <c r="N9" s="185"/>
    </row>
    <row r="10" spans="1:14" x14ac:dyDescent="0.35">
      <c r="A10" s="2">
        <v>5</v>
      </c>
      <c r="B10" s="2" t="s">
        <v>286</v>
      </c>
      <c r="C10" s="2" t="s">
        <v>38</v>
      </c>
      <c r="D10" s="189">
        <v>0</v>
      </c>
      <c r="E10" s="189">
        <v>0</v>
      </c>
      <c r="F10" s="190">
        <v>-539.39913799085127</v>
      </c>
      <c r="G10" s="190">
        <v>-779.55990962251133</v>
      </c>
      <c r="H10" s="190">
        <v>-1035.1457731857881</v>
      </c>
      <c r="I10" s="190">
        <v>-1316.9433576744796</v>
      </c>
      <c r="J10" s="190">
        <v>-1622.4560763246211</v>
      </c>
      <c r="K10" s="190">
        <v>-1953.325681770662</v>
      </c>
      <c r="L10" s="189">
        <v>0</v>
      </c>
      <c r="M10" s="189">
        <v>0</v>
      </c>
      <c r="N10" s="185"/>
    </row>
    <row r="11" spans="1:14" x14ac:dyDescent="0.35">
      <c r="A11" s="2">
        <v>6</v>
      </c>
      <c r="B11" s="2" t="s">
        <v>287</v>
      </c>
      <c r="C11" s="2" t="s">
        <v>11</v>
      </c>
      <c r="D11" s="186">
        <v>0</v>
      </c>
      <c r="E11" s="186">
        <v>0</v>
      </c>
      <c r="F11" s="186">
        <v>0</v>
      </c>
      <c r="G11" s="186">
        <v>0</v>
      </c>
      <c r="H11" s="186">
        <v>1200</v>
      </c>
      <c r="I11" s="186">
        <v>0</v>
      </c>
      <c r="J11" s="186">
        <v>0</v>
      </c>
      <c r="K11" s="186">
        <v>0</v>
      </c>
      <c r="L11" s="186">
        <v>0</v>
      </c>
      <c r="M11" s="186">
        <v>0</v>
      </c>
      <c r="N11" s="185"/>
    </row>
    <row r="12" spans="1:14" x14ac:dyDescent="0.35">
      <c r="A12" s="2">
        <v>7</v>
      </c>
      <c r="B12" s="2" t="s">
        <v>288</v>
      </c>
      <c r="C12" s="2" t="s">
        <v>102</v>
      </c>
      <c r="D12" s="186">
        <v>0</v>
      </c>
      <c r="E12" s="186">
        <v>0</v>
      </c>
      <c r="F12" s="186">
        <v>150</v>
      </c>
      <c r="G12" s="186">
        <v>158.63447999999997</v>
      </c>
      <c r="H12" s="186">
        <v>166.69874310803996</v>
      </c>
      <c r="I12" s="186">
        <v>175.13369950930678</v>
      </c>
      <c r="J12" s="186">
        <v>184.89740325695061</v>
      </c>
      <c r="K12" s="186">
        <v>195.20543348852559</v>
      </c>
      <c r="L12" s="186">
        <v>206.08813640551088</v>
      </c>
      <c r="M12" s="186">
        <v>217.5775500101181</v>
      </c>
      <c r="N12" s="185"/>
    </row>
    <row r="13" spans="1:14" x14ac:dyDescent="0.35">
      <c r="A13" s="2">
        <v>8</v>
      </c>
      <c r="B13" s="2" t="s">
        <v>293</v>
      </c>
      <c r="C13" s="2" t="s">
        <v>23</v>
      </c>
      <c r="D13" s="189">
        <v>0</v>
      </c>
      <c r="E13" s="189">
        <v>0</v>
      </c>
      <c r="F13" s="189">
        <v>0</v>
      </c>
      <c r="G13" s="189">
        <v>0</v>
      </c>
      <c r="H13" s="189">
        <v>290.47800000000001</v>
      </c>
      <c r="I13" s="189">
        <v>290.47800000000001</v>
      </c>
      <c r="J13" s="191">
        <v>290.47800000000001</v>
      </c>
      <c r="K13" s="189">
        <v>0</v>
      </c>
      <c r="L13" s="189">
        <v>0</v>
      </c>
      <c r="M13" s="189">
        <v>0</v>
      </c>
      <c r="N13" s="185"/>
    </row>
    <row r="14" spans="1:14" x14ac:dyDescent="0.35">
      <c r="A14" s="2">
        <v>9</v>
      </c>
      <c r="B14" s="2" t="s">
        <v>293</v>
      </c>
      <c r="C14" s="2" t="s">
        <v>40</v>
      </c>
      <c r="D14" s="189">
        <v>0</v>
      </c>
      <c r="E14" s="189">
        <v>0</v>
      </c>
      <c r="F14" s="189">
        <v>0</v>
      </c>
      <c r="G14" s="189">
        <v>0</v>
      </c>
      <c r="H14" s="188">
        <v>10.653220562973024</v>
      </c>
      <c r="I14" s="188">
        <v>26.851336525421004</v>
      </c>
      <c r="J14" s="188">
        <v>41.730738172258917</v>
      </c>
      <c r="K14" s="188">
        <v>48.396652269559645</v>
      </c>
      <c r="L14" s="188">
        <v>45.737208730931208</v>
      </c>
      <c r="M14" s="188">
        <v>43.242770808871477</v>
      </c>
      <c r="N14" s="185"/>
    </row>
    <row r="15" spans="1:14" x14ac:dyDescent="0.35">
      <c r="A15" s="2">
        <v>10</v>
      </c>
      <c r="B15" s="2" t="s">
        <v>293</v>
      </c>
      <c r="C15" s="2" t="s">
        <v>53</v>
      </c>
      <c r="D15" s="189">
        <v>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  <c r="K15" s="188">
        <v>43.571700000001364</v>
      </c>
      <c r="L15" s="188">
        <v>43.571699999999929</v>
      </c>
      <c r="M15" s="188">
        <v>43.571699999998046</v>
      </c>
      <c r="N15" s="185"/>
    </row>
    <row r="16" spans="1:14" x14ac:dyDescent="0.35">
      <c r="A16" s="2">
        <v>11</v>
      </c>
      <c r="B16" s="2" t="s">
        <v>296</v>
      </c>
      <c r="C16" s="2" t="s">
        <v>23</v>
      </c>
      <c r="D16" s="189">
        <v>0</v>
      </c>
      <c r="E16" s="189">
        <v>0</v>
      </c>
      <c r="F16" s="189">
        <v>0</v>
      </c>
      <c r="G16" s="189">
        <v>24.206500000000005</v>
      </c>
      <c r="H16" s="189">
        <v>48.413000000000011</v>
      </c>
      <c r="I16" s="189">
        <v>72.619500000000002</v>
      </c>
      <c r="J16" s="189">
        <v>72.619500000000002</v>
      </c>
      <c r="K16" s="189">
        <v>24.206500000000005</v>
      </c>
      <c r="L16" s="189">
        <v>0</v>
      </c>
      <c r="M16" s="189">
        <v>0</v>
      </c>
      <c r="N16" s="185"/>
    </row>
    <row r="17" spans="1:14" x14ac:dyDescent="0.35">
      <c r="A17" s="2">
        <v>12</v>
      </c>
      <c r="B17" s="2" t="s">
        <v>296</v>
      </c>
      <c r="C17" s="2" t="s">
        <v>40</v>
      </c>
      <c r="D17" s="189">
        <v>0</v>
      </c>
      <c r="E17" s="189">
        <v>0</v>
      </c>
      <c r="F17" s="189">
        <v>0</v>
      </c>
      <c r="G17" s="189">
        <v>0</v>
      </c>
      <c r="H17" s="189">
        <v>1.9967248069185468</v>
      </c>
      <c r="I17" s="189">
        <v>4.5412374645132667</v>
      </c>
      <c r="J17" s="189">
        <v>8.3210808731050108</v>
      </c>
      <c r="K17" s="189">
        <v>12.075068331034744</v>
      </c>
      <c r="L17" s="189">
        <v>12.561366473606508</v>
      </c>
      <c r="M17" s="189">
        <v>11.857950322805912</v>
      </c>
      <c r="N17" s="185"/>
    </row>
    <row r="18" spans="1:14" x14ac:dyDescent="0.35">
      <c r="A18" s="2">
        <v>13</v>
      </c>
      <c r="B18" s="2" t="s">
        <v>296</v>
      </c>
      <c r="C18" s="2" t="s">
        <v>53</v>
      </c>
      <c r="D18" s="189">
        <v>0</v>
      </c>
      <c r="E18" s="189">
        <v>0</v>
      </c>
      <c r="F18" s="189">
        <v>0</v>
      </c>
      <c r="G18" s="189">
        <v>0</v>
      </c>
      <c r="H18" s="189">
        <v>0</v>
      </c>
      <c r="I18" s="189">
        <v>0</v>
      </c>
      <c r="J18" s="188">
        <v>3.6309749999999967</v>
      </c>
      <c r="K18" s="188">
        <v>10.98602692307727</v>
      </c>
      <c r="L18" s="188">
        <v>12.294486382536356</v>
      </c>
      <c r="M18" s="188">
        <v>12.294486382535842</v>
      </c>
      <c r="N18" s="185"/>
    </row>
    <row r="19" spans="1:14" x14ac:dyDescent="0.35">
      <c r="A19" s="2">
        <v>14</v>
      </c>
      <c r="B19" s="2" t="s">
        <v>297</v>
      </c>
      <c r="C19" s="2" t="s">
        <v>23</v>
      </c>
      <c r="D19" s="189">
        <v>0</v>
      </c>
      <c r="E19" s="189">
        <v>0</v>
      </c>
      <c r="F19" s="189">
        <v>0</v>
      </c>
      <c r="G19" s="189">
        <v>1936.5200000000002</v>
      </c>
      <c r="H19" s="189">
        <v>1936.5200000000002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5"/>
    </row>
    <row r="20" spans="1:14" x14ac:dyDescent="0.35">
      <c r="A20" s="2">
        <v>15</v>
      </c>
      <c r="B20" s="2" t="s">
        <v>298</v>
      </c>
      <c r="C20" s="2" t="s">
        <v>40</v>
      </c>
      <c r="D20" s="189">
        <v>0</v>
      </c>
      <c r="E20" s="189">
        <v>0</v>
      </c>
      <c r="F20" s="189">
        <v>0</v>
      </c>
      <c r="G20" s="189">
        <v>90.207346027397278</v>
      </c>
      <c r="H20" s="189">
        <v>195.4691454794521</v>
      </c>
      <c r="I20" s="189">
        <v>232.38240000000005</v>
      </c>
      <c r="J20" s="189">
        <v>227.55767979452057</v>
      </c>
      <c r="K20" s="189">
        <v>219.66901356164385</v>
      </c>
      <c r="L20" s="189">
        <v>212.40706356164389</v>
      </c>
      <c r="M20" s="189">
        <v>205.14511356164383</v>
      </c>
      <c r="N20" s="185"/>
    </row>
    <row r="21" spans="1:14" x14ac:dyDescent="0.35">
      <c r="A21" s="2">
        <v>16</v>
      </c>
      <c r="B21" s="2" t="s">
        <v>298</v>
      </c>
      <c r="C21" s="2" t="s">
        <v>53</v>
      </c>
      <c r="D21" s="189">
        <v>0</v>
      </c>
      <c r="E21" s="189">
        <v>0</v>
      </c>
      <c r="F21" s="189">
        <v>0</v>
      </c>
      <c r="G21" s="189">
        <v>0</v>
      </c>
      <c r="H21" s="189">
        <v>0</v>
      </c>
      <c r="I21" s="189">
        <v>60.516250000000007</v>
      </c>
      <c r="J21" s="189">
        <v>121.03250000000001</v>
      </c>
      <c r="K21" s="189">
        <v>121.03250000000001</v>
      </c>
      <c r="L21" s="189">
        <v>121.03250000000001</v>
      </c>
      <c r="M21" s="189">
        <v>121.03250000000001</v>
      </c>
      <c r="N21" s="185"/>
    </row>
    <row r="22" spans="1:14" x14ac:dyDescent="0.35">
      <c r="A22" s="2">
        <v>17</v>
      </c>
      <c r="B22" s="187" t="s">
        <v>285</v>
      </c>
      <c r="C22" s="2" t="s">
        <v>38</v>
      </c>
      <c r="D22" s="189">
        <v>0</v>
      </c>
      <c r="E22" s="189">
        <v>0</v>
      </c>
      <c r="F22" s="189">
        <v>0</v>
      </c>
      <c r="G22" s="189">
        <v>1936.5200000000002</v>
      </c>
      <c r="H22" s="189">
        <v>1936.5200000000002</v>
      </c>
      <c r="I22" s="189">
        <v>0</v>
      </c>
      <c r="J22" s="189">
        <v>0</v>
      </c>
      <c r="K22" s="189">
        <v>0</v>
      </c>
      <c r="L22" s="189">
        <v>0</v>
      </c>
      <c r="M22" s="189">
        <v>0</v>
      </c>
      <c r="N22" s="185"/>
    </row>
    <row r="25" spans="1:14" x14ac:dyDescent="0.35">
      <c r="F25" s="185"/>
      <c r="G25" s="185"/>
      <c r="H25" s="185"/>
      <c r="I25" s="185"/>
      <c r="J25" s="185"/>
      <c r="K25" s="185"/>
      <c r="L25" s="185"/>
      <c r="M25" s="185"/>
    </row>
    <row r="26" spans="1:14" x14ac:dyDescent="0.35">
      <c r="E26" s="185"/>
      <c r="F26" s="185"/>
      <c r="G26" s="185"/>
      <c r="H26" s="185"/>
      <c r="I26" s="185"/>
      <c r="J26" s="185"/>
      <c r="K26" s="185"/>
      <c r="L26" s="185"/>
      <c r="M26" s="185"/>
      <c r="N26" s="185"/>
    </row>
    <row r="27" spans="1:14" x14ac:dyDescent="0.35">
      <c r="N27" s="185"/>
    </row>
    <row r="29" spans="1:14" x14ac:dyDescent="0.35">
      <c r="N29" s="185"/>
    </row>
    <row r="31" spans="1:14" x14ac:dyDescent="0.35">
      <c r="D31" s="182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1:14" x14ac:dyDescent="0.35">
      <c r="D32" s="182"/>
      <c r="E32" s="182"/>
      <c r="F32" s="182"/>
      <c r="G32" s="182"/>
      <c r="H32" s="182"/>
      <c r="I32" s="182"/>
      <c r="J32" s="182"/>
      <c r="K32" s="182"/>
      <c r="L32" s="182"/>
      <c r="M32" s="182"/>
    </row>
    <row r="34" spans="4:13" x14ac:dyDescent="0.35"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</sheetData>
  <sheetProtection insertRows="0"/>
  <mergeCells count="1">
    <mergeCell ref="D4:L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F30"/>
  <sheetViews>
    <sheetView showGridLines="0" workbookViewId="0">
      <selection activeCell="B8" sqref="B8"/>
    </sheetView>
  </sheetViews>
  <sheetFormatPr defaultColWidth="8.81640625" defaultRowHeight="14.5" x14ac:dyDescent="0.35"/>
  <cols>
    <col min="1" max="1" width="11.36328125" customWidth="1"/>
    <col min="2" max="2" width="46.36328125" bestFit="1" customWidth="1"/>
    <col min="3" max="4" width="38.36328125" customWidth="1"/>
    <col min="5" max="5" width="10.36328125" customWidth="1"/>
    <col min="6" max="6" width="26.6328125" customWidth="1"/>
  </cols>
  <sheetData>
    <row r="1" spans="1:6" ht="18.5" x14ac:dyDescent="0.35">
      <c r="A1" s="29" t="s">
        <v>0</v>
      </c>
      <c r="B1" s="66"/>
      <c r="C1" s="65"/>
      <c r="D1" s="66"/>
      <c r="E1" s="67"/>
      <c r="F1" s="67"/>
    </row>
    <row r="2" spans="1:6" x14ac:dyDescent="0.35">
      <c r="A2" s="31" t="s">
        <v>238</v>
      </c>
      <c r="B2" s="68"/>
      <c r="C2" s="68"/>
      <c r="D2" s="68"/>
      <c r="E2" s="68"/>
      <c r="F2" s="68"/>
    </row>
    <row r="3" spans="1:6" x14ac:dyDescent="0.35">
      <c r="A3" t="s">
        <v>239</v>
      </c>
    </row>
    <row r="5" spans="1:6" x14ac:dyDescent="0.35">
      <c r="A5" s="70" t="s">
        <v>104</v>
      </c>
      <c r="B5" s="70" t="s">
        <v>229</v>
      </c>
      <c r="C5" s="70" t="s">
        <v>106</v>
      </c>
      <c r="D5" s="70" t="s">
        <v>107</v>
      </c>
      <c r="E5" s="70" t="s">
        <v>108</v>
      </c>
      <c r="F5" s="70" t="s">
        <v>109</v>
      </c>
    </row>
    <row r="6" spans="1:6" x14ac:dyDescent="0.35">
      <c r="A6" s="2">
        <v>1</v>
      </c>
      <c r="B6" s="112">
        <v>7</v>
      </c>
      <c r="C6" s="2" t="s">
        <v>289</v>
      </c>
      <c r="D6" s="2" t="s">
        <v>20</v>
      </c>
      <c r="E6" s="100">
        <v>0.15</v>
      </c>
      <c r="F6" s="2"/>
    </row>
    <row r="7" spans="1:6" x14ac:dyDescent="0.35">
      <c r="A7" s="2">
        <v>2</v>
      </c>
      <c r="B7" s="112">
        <v>7</v>
      </c>
      <c r="C7" s="2" t="s">
        <v>290</v>
      </c>
      <c r="D7" s="2" t="s">
        <v>14</v>
      </c>
      <c r="E7" s="100">
        <v>9.9989999999999996E-2</v>
      </c>
      <c r="F7" s="2"/>
    </row>
    <row r="8" spans="1:6" x14ac:dyDescent="0.35">
      <c r="A8" s="2">
        <v>3</v>
      </c>
      <c r="B8" s="112">
        <v>7</v>
      </c>
      <c r="C8" s="2" t="s">
        <v>291</v>
      </c>
      <c r="D8" s="2" t="s">
        <v>42</v>
      </c>
      <c r="E8" s="100">
        <v>0.25</v>
      </c>
      <c r="F8" s="2"/>
    </row>
    <row r="9" spans="1:6" x14ac:dyDescent="0.35">
      <c r="A9" s="2"/>
      <c r="B9" s="112"/>
      <c r="C9" s="2"/>
      <c r="D9" s="2"/>
      <c r="E9" s="100"/>
      <c r="F9" s="2"/>
    </row>
    <row r="10" spans="1:6" x14ac:dyDescent="0.35">
      <c r="A10" s="2"/>
      <c r="B10" s="112"/>
      <c r="C10" s="2"/>
      <c r="D10" s="2"/>
      <c r="E10" s="100"/>
      <c r="F10" s="2"/>
    </row>
    <row r="11" spans="1:6" x14ac:dyDescent="0.35">
      <c r="A11" s="2"/>
      <c r="B11" s="11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/>
      <c r="B15" s="2"/>
      <c r="C15" s="2"/>
      <c r="D15" s="2"/>
      <c r="E15" s="2"/>
      <c r="F15" s="2"/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</sheetData>
  <sheetProtection insertRows="0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Gera_reflexos">
                <anchor moveWithCells="1" sizeWithCells="1">
                  <from>
                    <xdr:col>3</xdr:col>
                    <xdr:colOff>1689100</xdr:colOff>
                    <xdr:row>1</xdr:row>
                    <xdr:rowOff>25400</xdr:rowOff>
                  </from>
                  <to>
                    <xdr:col>5</xdr:col>
                    <xdr:colOff>139700</xdr:colOff>
                    <xdr:row>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O755"/>
  <sheetViews>
    <sheetView showGridLines="0" workbookViewId="0">
      <selection activeCell="A7" sqref="A7"/>
    </sheetView>
  </sheetViews>
  <sheetFormatPr defaultColWidth="9.36328125" defaultRowHeight="14.5" x14ac:dyDescent="0.35"/>
  <cols>
    <col min="1" max="1" width="20.6328125" customWidth="1"/>
    <col min="2" max="2" width="34.6328125" customWidth="1"/>
    <col min="3" max="3" width="38.36328125" customWidth="1"/>
    <col min="4" max="4" width="38.36328125" bestFit="1" customWidth="1"/>
    <col min="5" max="5" width="11" customWidth="1"/>
    <col min="6" max="9" width="11.36328125" customWidth="1"/>
    <col min="10" max="14" width="9.453125" customWidth="1"/>
  </cols>
  <sheetData>
    <row r="1" spans="1:15" ht="18.5" x14ac:dyDescent="0.35">
      <c r="A1" s="1" t="s">
        <v>0</v>
      </c>
      <c r="B1" s="1"/>
      <c r="C1" s="1"/>
      <c r="D1" s="29"/>
      <c r="E1" s="66"/>
      <c r="F1" s="67"/>
      <c r="G1" s="67"/>
      <c r="H1" s="67"/>
      <c r="I1" s="67"/>
    </row>
    <row r="2" spans="1:15" x14ac:dyDescent="0.35">
      <c r="A2" s="31" t="s">
        <v>240</v>
      </c>
      <c r="B2" s="31"/>
      <c r="C2" s="31"/>
      <c r="D2" s="31"/>
      <c r="E2" s="68"/>
      <c r="F2" s="68"/>
      <c r="G2" s="68"/>
      <c r="H2" s="68"/>
      <c r="I2" s="68"/>
    </row>
    <row r="3" spans="1:15" ht="15.5" x14ac:dyDescent="0.35">
      <c r="A3" s="31"/>
      <c r="B3" s="31"/>
      <c r="C3" s="31"/>
      <c r="D3" s="69"/>
      <c r="E3" s="69"/>
      <c r="J3" s="43"/>
      <c r="K3" s="43"/>
      <c r="L3" s="43"/>
      <c r="M3" s="43"/>
      <c r="N3" s="43"/>
    </row>
    <row r="4" spans="1:15" x14ac:dyDescent="0.35">
      <c r="D4" s="65"/>
      <c r="E4" s="65"/>
      <c r="F4" s="195" t="s">
        <v>98</v>
      </c>
      <c r="G4" s="195"/>
      <c r="H4" s="195"/>
      <c r="I4" s="195"/>
      <c r="J4" s="195"/>
      <c r="K4" s="195"/>
      <c r="L4" s="195"/>
      <c r="M4" s="195"/>
      <c r="N4" s="195"/>
    </row>
    <row r="5" spans="1:15" x14ac:dyDescent="0.35">
      <c r="A5" s="70" t="s">
        <v>110</v>
      </c>
      <c r="B5" s="70" t="s">
        <v>105</v>
      </c>
      <c r="C5" s="70" t="s">
        <v>106</v>
      </c>
      <c r="D5" s="70" t="s">
        <v>107</v>
      </c>
      <c r="E5" s="70" t="s">
        <v>108</v>
      </c>
      <c r="F5" s="61">
        <f>'I-Cenário Base'!G5</f>
        <v>2022</v>
      </c>
      <c r="G5" s="61">
        <f>'I-Cenário Base'!H5</f>
        <v>2023</v>
      </c>
      <c r="H5" s="61">
        <f>'I-Cenário Base'!I5</f>
        <v>2024</v>
      </c>
      <c r="I5" s="61">
        <f>'I-Cenário Base'!J5</f>
        <v>2025</v>
      </c>
      <c r="J5" s="61">
        <f>'I-Cenário Base'!K5</f>
        <v>2026</v>
      </c>
      <c r="K5" s="61">
        <f>'I-Cenário Base'!L5</f>
        <v>2027</v>
      </c>
      <c r="L5" s="61">
        <f>'I-Cenário Base'!M5</f>
        <v>2028</v>
      </c>
      <c r="M5" s="61">
        <f>'I-Cenário Base'!N5</f>
        <v>2029</v>
      </c>
      <c r="N5" s="61">
        <f>'I-Cenário Base'!O5</f>
        <v>2030</v>
      </c>
      <c r="O5" s="61">
        <f>'I-Cenário Base'!P5</f>
        <v>2031</v>
      </c>
    </row>
    <row r="6" spans="1:15" x14ac:dyDescent="0.35">
      <c r="A6" s="2">
        <v>7</v>
      </c>
      <c r="B6" s="2" t="s">
        <v>102</v>
      </c>
      <c r="C6" s="2" t="s">
        <v>289</v>
      </c>
      <c r="D6" s="2" t="s">
        <v>20</v>
      </c>
      <c r="E6" s="110">
        <v>0.15</v>
      </c>
      <c r="F6" s="28">
        <f>SUMIF('II-a) Medidas a implementar'!$A:$A,$A6,'II-a) Medidas a implementar'!D:D)*$E6</f>
        <v>0</v>
      </c>
      <c r="G6" s="28">
        <f>SUMIF('II-a) Medidas a implementar'!$A:$A,$A6,'II-a) Medidas a implementar'!E:E)*$E6</f>
        <v>0</v>
      </c>
      <c r="H6" s="28">
        <f>SUMIF('II-a) Medidas a implementar'!$A:$A,$A6,'II-a) Medidas a implementar'!F:F)*$E6</f>
        <v>22.5</v>
      </c>
      <c r="I6" s="28">
        <f>SUMIF('II-a) Medidas a implementar'!$A:$A,$A6,'II-a) Medidas a implementar'!G:G)*$E6</f>
        <v>23.795171999999994</v>
      </c>
      <c r="J6" s="111">
        <f>SUMIF('II-a) Medidas a implementar'!$A:$A,$A6,'II-a) Medidas a implementar'!H:H)*$E6</f>
        <v>25.004811466205993</v>
      </c>
      <c r="K6" s="111">
        <f>SUMIF('II-a) Medidas a implementar'!$A:$A,$A6,'II-a) Medidas a implementar'!I:I)*$E6</f>
        <v>26.270054926396018</v>
      </c>
      <c r="L6" s="111">
        <f>SUMIF('II-a) Medidas a implementar'!$A:$A,$A6,'II-a) Medidas a implementar'!J:J)*$E6</f>
        <v>27.734610488542589</v>
      </c>
      <c r="M6" s="111">
        <f>SUMIF('II-a) Medidas a implementar'!$A:$A,$A6,'II-a) Medidas a implementar'!K:K)*$E6</f>
        <v>29.280815023278837</v>
      </c>
      <c r="N6" s="111">
        <f>SUMIF('II-a) Medidas a implementar'!$A:$A,$A6,'II-a) Medidas a implementar'!L:L)*$E6</f>
        <v>30.913220460826629</v>
      </c>
      <c r="O6">
        <f>SUMIF('II-a) Medidas a implementar'!$A:$A,$A6,'II-a) Medidas a implementar'!M:M)*$E6</f>
        <v>32.636632501517717</v>
      </c>
    </row>
    <row r="7" spans="1:15" x14ac:dyDescent="0.35">
      <c r="A7" s="2">
        <v>7</v>
      </c>
      <c r="B7" s="2" t="s">
        <v>102</v>
      </c>
      <c r="C7" s="2" t="s">
        <v>290</v>
      </c>
      <c r="D7" s="2" t="s">
        <v>14</v>
      </c>
      <c r="E7" s="110">
        <v>9.9989999999999996E-2</v>
      </c>
      <c r="F7" s="28">
        <f>SUMIF('II-a) Medidas a implementar'!$A:$A,$A7,'II-a) Medidas a implementar'!D:D)*$E7</f>
        <v>0</v>
      </c>
      <c r="G7" s="28">
        <f>SUMIF('II-a) Medidas a implementar'!$A:$A,$A7,'II-a) Medidas a implementar'!E:E)*$E7</f>
        <v>0</v>
      </c>
      <c r="H7" s="28">
        <f>SUMIF('II-a) Medidas a implementar'!$A:$A,$A7,'II-a) Medidas a implementar'!F:F)*$E7</f>
        <v>14.9985</v>
      </c>
      <c r="I7" s="28">
        <f>SUMIF('II-a) Medidas a implementar'!$A:$A,$A7,'II-a) Medidas a implementar'!G:G)*$E7</f>
        <v>15.861861655199997</v>
      </c>
      <c r="J7" s="111">
        <f>SUMIF('II-a) Medidas a implementar'!$A:$A,$A7,'II-a) Medidas a implementar'!H:H)*$E7</f>
        <v>16.668207323372915</v>
      </c>
      <c r="K7" s="111">
        <f>SUMIF('II-a) Medidas a implementar'!$A:$A,$A7,'II-a) Medidas a implementar'!I:I)*$E7</f>
        <v>17.511618613935585</v>
      </c>
      <c r="L7" s="111">
        <f>SUMIF('II-a) Medidas a implementar'!$A:$A,$A7,'II-a) Medidas a implementar'!J:J)*$E7</f>
        <v>18.487891351662491</v>
      </c>
      <c r="M7" s="111">
        <f>SUMIF('II-a) Medidas a implementar'!$A:$A,$A7,'II-a) Medidas a implementar'!K:K)*$E7</f>
        <v>19.518591294517673</v>
      </c>
      <c r="N7" s="111">
        <f>SUMIF('II-a) Medidas a implementar'!$A:$A,$A7,'II-a) Medidas a implementar'!L:L)*$E7</f>
        <v>20.606752759187032</v>
      </c>
      <c r="O7">
        <f>SUMIF('II-a) Medidas a implementar'!$A:$A,$A7,'II-a) Medidas a implementar'!M:M)*$E7</f>
        <v>21.75557922551171</v>
      </c>
    </row>
    <row r="8" spans="1:15" x14ac:dyDescent="0.35">
      <c r="A8" s="2">
        <v>7</v>
      </c>
      <c r="B8" s="2" t="s">
        <v>102</v>
      </c>
      <c r="C8" s="2" t="s">
        <v>291</v>
      </c>
      <c r="D8" s="2" t="s">
        <v>42</v>
      </c>
      <c r="E8" s="110">
        <v>0.25</v>
      </c>
      <c r="F8" s="28">
        <f>SUMIF('II-a) Medidas a implementar'!$A:$A,$A8,'II-a) Medidas a implementar'!D:D)*$E8</f>
        <v>0</v>
      </c>
      <c r="G8" s="28">
        <f>SUMIF('II-a) Medidas a implementar'!$A:$A,$A8,'II-a) Medidas a implementar'!E:E)*$E8</f>
        <v>0</v>
      </c>
      <c r="H8" s="28">
        <f>SUMIF('II-a) Medidas a implementar'!$A:$A,$A8,'II-a) Medidas a implementar'!F:F)*$E8</f>
        <v>37.5</v>
      </c>
      <c r="I8" s="28">
        <f>SUMIF('II-a) Medidas a implementar'!$A:$A,$A8,'II-a) Medidas a implementar'!G:G)*$E8</f>
        <v>39.658619999999992</v>
      </c>
      <c r="J8" s="111">
        <f>SUMIF('II-a) Medidas a implementar'!$A:$A,$A8,'II-a) Medidas a implementar'!H:H)*$E8</f>
        <v>41.674685777009991</v>
      </c>
      <c r="K8" s="111">
        <f>SUMIF('II-a) Medidas a implementar'!$A:$A,$A8,'II-a) Medidas a implementar'!I:I)*$E8</f>
        <v>43.783424877326695</v>
      </c>
      <c r="L8" s="111">
        <f>SUMIF('II-a) Medidas a implementar'!$A:$A,$A8,'II-a) Medidas a implementar'!J:J)*$E8</f>
        <v>46.224350814237653</v>
      </c>
      <c r="M8" s="111">
        <f>SUMIF('II-a) Medidas a implementar'!$A:$A,$A8,'II-a) Medidas a implementar'!K:K)*$E8</f>
        <v>48.801358372131396</v>
      </c>
      <c r="N8" s="111">
        <f>SUMIF('II-a) Medidas a implementar'!$A:$A,$A8,'II-a) Medidas a implementar'!L:L)*$E8</f>
        <v>51.52203410137772</v>
      </c>
      <c r="O8">
        <f>SUMIF('II-a) Medidas a implementar'!$A:$A,$A8,'II-a) Medidas a implementar'!M:M)*$E8</f>
        <v>54.394387502529526</v>
      </c>
    </row>
    <row r="9" spans="1:15" x14ac:dyDescent="0.35">
      <c r="A9" s="2"/>
      <c r="B9" s="2"/>
      <c r="C9" s="2"/>
      <c r="D9" s="2"/>
      <c r="E9" s="110"/>
      <c r="F9" s="28"/>
      <c r="G9" s="28"/>
      <c r="H9" s="28"/>
      <c r="I9" s="28"/>
      <c r="J9" s="111"/>
      <c r="K9" s="111"/>
      <c r="L9" s="111"/>
      <c r="M9" s="111"/>
      <c r="N9" s="111"/>
    </row>
    <row r="10" spans="1:15" x14ac:dyDescent="0.35">
      <c r="A10" s="2"/>
      <c r="B10" s="2"/>
      <c r="C10" s="2"/>
      <c r="D10" s="2"/>
      <c r="E10" s="110"/>
      <c r="F10" s="28"/>
      <c r="G10" s="28"/>
      <c r="H10" s="28"/>
      <c r="I10" s="28"/>
      <c r="J10" s="111"/>
      <c r="K10" s="111"/>
      <c r="L10" s="111"/>
      <c r="M10" s="111"/>
      <c r="N10" s="111"/>
    </row>
    <row r="11" spans="1:15" x14ac:dyDescent="0.35">
      <c r="A11" s="2"/>
      <c r="B11" s="2"/>
      <c r="C11" s="2"/>
      <c r="D11" s="2"/>
      <c r="E11" s="110"/>
      <c r="F11" s="28"/>
      <c r="G11" s="28"/>
      <c r="H11" s="28"/>
      <c r="I11" s="28"/>
      <c r="J11" s="111"/>
      <c r="K11" s="111"/>
      <c r="L11" s="111"/>
      <c r="M11" s="111"/>
      <c r="N11" s="111"/>
    </row>
    <row r="12" spans="1:15" x14ac:dyDescent="0.35">
      <c r="A12" s="2"/>
      <c r="B12" s="2"/>
      <c r="C12" s="2"/>
      <c r="D12" s="2"/>
      <c r="E12" s="110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35">
      <c r="A13" s="2"/>
      <c r="B13" s="2"/>
      <c r="C13" s="2"/>
      <c r="D13" s="2"/>
      <c r="E13" s="110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35">
      <c r="A14" s="2"/>
      <c r="B14" s="2"/>
      <c r="C14" s="2"/>
      <c r="D14" s="2"/>
      <c r="E14" s="110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35">
      <c r="A15" s="2"/>
      <c r="B15" s="2"/>
      <c r="C15" s="2"/>
      <c r="D15" s="2"/>
      <c r="E15" s="110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35">
      <c r="A16" s="2"/>
      <c r="B16" s="2"/>
      <c r="C16" s="2"/>
      <c r="D16" s="2"/>
      <c r="E16" s="110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2"/>
      <c r="B17" s="2"/>
      <c r="C17" s="2"/>
      <c r="D17" s="2"/>
      <c r="E17" s="110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2"/>
      <c r="B18" s="2"/>
      <c r="C18" s="2"/>
      <c r="D18" s="2"/>
      <c r="E18" s="110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2"/>
      <c r="B19" s="2"/>
      <c r="C19" s="2"/>
      <c r="D19" s="2"/>
      <c r="E19" s="110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2"/>
      <c r="B20" s="2"/>
      <c r="C20" s="2"/>
      <c r="D20" s="2"/>
      <c r="E20" s="110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2"/>
      <c r="B21" s="2"/>
      <c r="C21" s="2"/>
      <c r="D21" s="2"/>
      <c r="E21" s="110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2"/>
      <c r="B22" s="2"/>
      <c r="C22" s="2"/>
      <c r="D22" s="2"/>
      <c r="E22" s="110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2"/>
      <c r="B23" s="2"/>
      <c r="C23" s="2"/>
      <c r="D23" s="2"/>
      <c r="E23" s="110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110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110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110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110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110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110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110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110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110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110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110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110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110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110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110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110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110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110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110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110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110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110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110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110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110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110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110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110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110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110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110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110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110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110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110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110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110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110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110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110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110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110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110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110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110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110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110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110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110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110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110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110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110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110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110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110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110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110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110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110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110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110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110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110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110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110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110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110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110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110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110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110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110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110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110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110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110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110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110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110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110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110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110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110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110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110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110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110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110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110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110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110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110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110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110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110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110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110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110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110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110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110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110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110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110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110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110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110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110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110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110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110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110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110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110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110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110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110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110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110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110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110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110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110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110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110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110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110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110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110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110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110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110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110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110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110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110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110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110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110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110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110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110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110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110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110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110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110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110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110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110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110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110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110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110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110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110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110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110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110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110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110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110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110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110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110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110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110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110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110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110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110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110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110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110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110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110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110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110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110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110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110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110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110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110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110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110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110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110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110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110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110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110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110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110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110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110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110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110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110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110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110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110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110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110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110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110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110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110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110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110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110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110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110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110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110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110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110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110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110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110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110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110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110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110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110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110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110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110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110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110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110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110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110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110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110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110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110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110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110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110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110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110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110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110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110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110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110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110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110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110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110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110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110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110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110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110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110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110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110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110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110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110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110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110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110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110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110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110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110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110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110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110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110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110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110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110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110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110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110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110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110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110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110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110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110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110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110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110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110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110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110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110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110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110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110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110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110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110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110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110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110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110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110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110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110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110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110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110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110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110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110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110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110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110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110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110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110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110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110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110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110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110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110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110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110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110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110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110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110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110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110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110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110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110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110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110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110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110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110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110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110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110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110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110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110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110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110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110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110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110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110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110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110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110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110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110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110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110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110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110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110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110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110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110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110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110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110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110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110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110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110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110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110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110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110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110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110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110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110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110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110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110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110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110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110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110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110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110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110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110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110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110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110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110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110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110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110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110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110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110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110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110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110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110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110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110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110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110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110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110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110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110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110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110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110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110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110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110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110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110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110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110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110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110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110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110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110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110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110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110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110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110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110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110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110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110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110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110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110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110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110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110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110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110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110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110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110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110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110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110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110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110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110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110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110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110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110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110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110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110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110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110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110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110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110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110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110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110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110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110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110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110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110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110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110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110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110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110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110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110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110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110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110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110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110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110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110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110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110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110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110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110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110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110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110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110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110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110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110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110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110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110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110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110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110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110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110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110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110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110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110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110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110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110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110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110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110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110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110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110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110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110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110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110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110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110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110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110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110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110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110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110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110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110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110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110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110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110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110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110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110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110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110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110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110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110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110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110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110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110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110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110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110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110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110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110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110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110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110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110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110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110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110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110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110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110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110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110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110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110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110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110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110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110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110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110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110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110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110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110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110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110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110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110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110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110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110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110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110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110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110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110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110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110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110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110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110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110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110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110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110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110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110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110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110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110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110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110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110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110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110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110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110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110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110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110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110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110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110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110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110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110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110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110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110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110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110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110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110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110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110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110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110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110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110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110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110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110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110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110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110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110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110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110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110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110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110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110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110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110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110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110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110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110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110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110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110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110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110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110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110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110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110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110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110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110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110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110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110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110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110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110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110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110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110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110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</sheetData>
  <mergeCells count="1">
    <mergeCell ref="F4:N4"/>
  </mergeCells>
  <phoneticPr fontId="20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>
    <pageSetUpPr fitToPage="1"/>
  </sheetPr>
  <dimension ref="A1:N114"/>
  <sheetViews>
    <sheetView showGridLines="0" zoomScale="80" zoomScaleNormal="80" workbookViewId="0">
      <pane xSplit="1" ySplit="5" topLeftCell="B90" activePane="bottomRight" state="frozen"/>
      <selection activeCell="B90" sqref="B90:J90"/>
      <selection pane="topRight" activeCell="B90" sqref="B90:J90"/>
      <selection pane="bottomLeft" activeCell="B90" sqref="B90:J90"/>
      <selection pane="bottomRight" activeCell="K68" sqref="K68"/>
    </sheetView>
  </sheetViews>
  <sheetFormatPr defaultColWidth="9.36328125" defaultRowHeight="14.5" x14ac:dyDescent="0.35"/>
  <cols>
    <col min="1" max="1" width="80.6328125" customWidth="1"/>
    <col min="2" max="4" width="15.453125" customWidth="1"/>
    <col min="5" max="11" width="15.453125" bestFit="1" customWidth="1"/>
  </cols>
  <sheetData>
    <row r="1" spans="1:11" ht="18.5" x14ac:dyDescent="0.35">
      <c r="A1" s="101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5">
      <c r="A2" s="84" t="s">
        <v>111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5">
      <c r="A3" s="84" t="s">
        <v>112</v>
      </c>
      <c r="B3" s="18"/>
      <c r="C3" s="18"/>
      <c r="D3" s="18"/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</row>
    <row r="4" spans="1:11" ht="29" x14ac:dyDescent="0.35">
      <c r="A4" s="91" t="s">
        <v>201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0" customHeight="1" x14ac:dyDescent="0.35">
      <c r="A5" s="19"/>
      <c r="B5" s="61">
        <v>2022</v>
      </c>
      <c r="C5" s="61">
        <v>2023</v>
      </c>
      <c r="D5" s="61">
        <v>2024</v>
      </c>
      <c r="E5" s="61">
        <v>2025</v>
      </c>
      <c r="F5" s="61">
        <v>2026</v>
      </c>
      <c r="G5" s="61">
        <v>2027</v>
      </c>
      <c r="H5" s="61">
        <v>2028</v>
      </c>
      <c r="I5" s="61">
        <v>2029</v>
      </c>
      <c r="J5" s="61">
        <v>2030</v>
      </c>
      <c r="K5" s="61">
        <v>2031</v>
      </c>
    </row>
    <row r="6" spans="1:11" ht="40.25" customHeight="1" x14ac:dyDescent="0.35">
      <c r="A6" s="22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0" customHeight="1" x14ac:dyDescent="0.35">
      <c r="A7" s="13" t="s">
        <v>4</v>
      </c>
      <c r="B7" s="3">
        <f t="shared" ref="B7" si="0">B8+B35</f>
        <v>65946.693741087962</v>
      </c>
      <c r="C7" s="3">
        <f t="shared" ref="C7:J7" si="1">C8+C35</f>
        <v>67830.999120978959</v>
      </c>
      <c r="D7" s="3">
        <f t="shared" si="1"/>
        <v>70810.077296143238</v>
      </c>
      <c r="E7" s="3">
        <f t="shared" si="1"/>
        <v>74881.299061902391</v>
      </c>
      <c r="F7" s="3">
        <f t="shared" si="1"/>
        <v>78582.825952595886</v>
      </c>
      <c r="G7" s="3">
        <f t="shared" si="1"/>
        <v>78927.25646164715</v>
      </c>
      <c r="H7" s="3">
        <f t="shared" si="1"/>
        <v>82549.861921315416</v>
      </c>
      <c r="I7" s="3">
        <f t="shared" si="1"/>
        <v>86006.724157948716</v>
      </c>
      <c r="J7" s="3">
        <f t="shared" si="1"/>
        <v>89959.876497319448</v>
      </c>
      <c r="K7" s="3">
        <f t="shared" ref="K7" si="2">K8+K35</f>
        <v>94094.441446206358</v>
      </c>
    </row>
    <row r="8" spans="1:11" ht="20" customHeight="1" x14ac:dyDescent="0.35">
      <c r="A8" s="10" t="s">
        <v>5</v>
      </c>
      <c r="B8" s="4">
        <f>B9+B15+B18+B21+B29-B33</f>
        <v>64579.609236467419</v>
      </c>
      <c r="C8" s="4">
        <f t="shared" ref="C8:J8" si="3">C9+C15+C18+C21+C29-C33</f>
        <v>67399.941184850948</v>
      </c>
      <c r="D8" s="4">
        <f t="shared" si="3"/>
        <v>68632.2908528111</v>
      </c>
      <c r="E8" s="4">
        <f t="shared" si="3"/>
        <v>71781.341862051224</v>
      </c>
      <c r="F8" s="4">
        <f t="shared" si="3"/>
        <v>75886.083665640748</v>
      </c>
      <c r="G8" s="4">
        <f t="shared" si="3"/>
        <v>78121.508311572077</v>
      </c>
      <c r="H8" s="4">
        <f t="shared" si="3"/>
        <v>81721.715648346551</v>
      </c>
      <c r="I8" s="4">
        <f t="shared" si="3"/>
        <v>85493.937417067616</v>
      </c>
      <c r="J8" s="4">
        <f t="shared" si="3"/>
        <v>89446.574096249766</v>
      </c>
      <c r="K8" s="4">
        <f t="shared" ref="K8" si="4">K9+K15+K18+K21+K29-K33</f>
        <v>93555.165943642554</v>
      </c>
    </row>
    <row r="9" spans="1:11" ht="20" customHeight="1" x14ac:dyDescent="0.35">
      <c r="A9" s="6" t="s">
        <v>6</v>
      </c>
      <c r="B9" s="5">
        <f t="shared" ref="B9" si="5">SUM(B10:B14)</f>
        <v>54810.768393000006</v>
      </c>
      <c r="C9" s="5">
        <f t="shared" ref="C9:J9" si="6">SUM(C10:C14)</f>
        <v>57563.176859933999</v>
      </c>
      <c r="D9" s="5">
        <f t="shared" si="6"/>
        <v>58371.588388465971</v>
      </c>
      <c r="E9" s="5">
        <f t="shared" si="6"/>
        <v>61211.734431431105</v>
      </c>
      <c r="F9" s="5">
        <f t="shared" si="6"/>
        <v>63775.997756865589</v>
      </c>
      <c r="G9" s="5">
        <f t="shared" si="6"/>
        <v>66881.589334573713</v>
      </c>
      <c r="H9" s="5">
        <f t="shared" si="6"/>
        <v>70141.581567402696</v>
      </c>
      <c r="I9" s="5">
        <f t="shared" si="6"/>
        <v>73562.826146505511</v>
      </c>
      <c r="J9" s="5">
        <f t="shared" si="6"/>
        <v>77153.372637571607</v>
      </c>
      <c r="K9" s="5">
        <f t="shared" ref="K9" si="7">SUM(K10:K14)</f>
        <v>80921.67469240776</v>
      </c>
    </row>
    <row r="10" spans="1:11" ht="20" customHeight="1" x14ac:dyDescent="0.35">
      <c r="A10" s="20" t="s">
        <v>102</v>
      </c>
      <c r="B10" s="21">
        <f>'I-Cenário Base'!G10+SUMIF('II-a) Medidas a implementar'!$C:$C,$A10,'II-a) Medidas a implementar'!D:D)+SUMIF('II-c) Reflexos'!$D:$D,$A10,'II-c) Reflexos'!F:F)</f>
        <v>44509</v>
      </c>
      <c r="C10" s="21">
        <f>'I-Cenário Base'!H10+SUMIF('II-a) Medidas a implementar'!$C:$C,$A10,'II-a) Medidas a implementar'!E:E)+SUMIF('II-c) Reflexos'!$D:$D,$A10,'II-c) Reflexos'!G:G)</f>
        <v>46800.946446000002</v>
      </c>
      <c r="D10" s="21">
        <f>'I-Cenário Base'!I10+SUMIF('II-a) Medidas a implementar'!$C:$C,$A10,'II-a) Medidas a implementar'!F:F)+SUMIF('II-c) Reflexos'!$D:$D,$A10,'II-c) Reflexos'!H:H)</f>
        <v>47154</v>
      </c>
      <c r="E10" s="21">
        <f>'I-Cenário Base'!J10+SUMIF('II-a) Medidas a implementar'!$C:$C,$A10,'II-a) Medidas a implementar'!G:G)+SUMIF('II-c) Reflexos'!$D:$D,$A10,'II-c) Reflexos'!I:I)</f>
        <v>49541.036880000007</v>
      </c>
      <c r="F10" s="21">
        <f>'I-Cenário Base'!K10+SUMIF('II-a) Medidas a implementar'!$C:$C,$A10,'II-a) Medidas a implementar'!H:H)+SUMIF('II-c) Reflexos'!$D:$D,$A10,'II-c) Reflexos'!J:J)</f>
        <v>51632.698743108042</v>
      </c>
      <c r="G10" s="21">
        <f>'I-Cenário Base'!L10+SUMIF('II-a) Medidas a implementar'!$C:$C,$A10,'II-a) Medidas a implementar'!I:I)+SUMIF('II-c) Reflexos'!$D:$D,$A10,'II-c) Reflexos'!K:K)</f>
        <v>54245.313299509311</v>
      </c>
      <c r="H10" s="21">
        <f>'I-Cenário Base'!M10+SUMIF('II-a) Medidas a implementar'!$C:$C,$A10,'II-a) Medidas a implementar'!J:J)+SUMIF('II-c) Reflexos'!$D:$D,$A10,'II-c) Reflexos'!L:L)</f>
        <v>56991.02809101696</v>
      </c>
      <c r="I10" s="21">
        <f>'I-Cenário Base'!N10+SUMIF('II-a) Medidas a implementar'!$C:$C,$A10,'II-a) Medidas a implementar'!K:K)+SUMIF('II-c) Reflexos'!$D:$D,$A10,'II-c) Reflexos'!M:M)</f>
        <v>59875.726334049192</v>
      </c>
      <c r="J10" s="21">
        <f>'I-Cenário Base'!O10+SUMIF('II-a) Medidas a implementar'!$C:$C,$A10,'II-a) Medidas a implementar'!L:L)+SUMIF('II-c) Reflexos'!$D:$D,$A10,'II-c) Reflexos'!N:N)</f>
        <v>62906.443394534552</v>
      </c>
      <c r="K10" s="21">
        <f>'I-Cenário Base'!P10+SUMIF('II-a) Medidas a implementar'!$C:$C,$A10,'II-a) Medidas a implementar'!M:M)+SUMIF('II-c) Reflexos'!$D:$D,$A10,'II-c) Reflexos'!O:O)</f>
        <v>66090.570784200492</v>
      </c>
    </row>
    <row r="11" spans="1:11" ht="20" customHeight="1" x14ac:dyDescent="0.35">
      <c r="A11" s="20" t="s">
        <v>103</v>
      </c>
      <c r="B11" s="21">
        <f>'I-Cenário Base'!G11+SUMIF('II-a) Medidas a implementar'!$C:$C,$A11,'II-a) Medidas a implementar'!D:D)+SUMIF('II-c) Reflexos'!$D:$D,$A11,'II-c) Reflexos'!F:F)</f>
        <v>4222</v>
      </c>
      <c r="C11" s="21">
        <f>'I-Cenário Base'!H11+SUMIF('II-a) Medidas a implementar'!$C:$C,$A11,'II-a) Medidas a implementar'!E:E)+SUMIF('II-c) Reflexos'!$D:$D,$A11,'II-c) Reflexos'!G:G)</f>
        <v>4439.4076679999989</v>
      </c>
      <c r="D11" s="21">
        <f>'I-Cenário Base'!I11+SUMIF('II-a) Medidas a implementar'!$C:$C,$A11,'II-a) Medidas a implementar'!F:F)+SUMIF('II-c) Reflexos'!$D:$D,$A11,'II-c) Reflexos'!H:H)</f>
        <v>4673.0980876435187</v>
      </c>
      <c r="E11" s="21">
        <f>'I-Cenário Base'!J11+SUMIF('II-a) Medidas a implementar'!$C:$C,$A11,'II-a) Medidas a implementar'!G:G)+SUMIF('II-c) Reflexos'!$D:$D,$A11,'II-c) Reflexos'!I:I)</f>
        <v>4909.5568508782808</v>
      </c>
      <c r="F11" s="21">
        <f>'I-Cenário Base'!K11+SUMIF('II-a) Medidas a implementar'!$C:$C,$A11,'II-a) Medidas a implementar'!H:H)+SUMIF('II-c) Reflexos'!$D:$D,$A11,'II-c) Reflexos'!J:J)</f>
        <v>5157.9804275327224</v>
      </c>
      <c r="G11" s="21">
        <f>'I-Cenário Base'!L11+SUMIF('II-a) Medidas a implementar'!$C:$C,$A11,'II-a) Medidas a implementar'!I:I)+SUMIF('II-c) Reflexos'!$D:$D,$A11,'II-c) Reflexos'!K:K)</f>
        <v>5418.9742371658785</v>
      </c>
      <c r="H11" s="21">
        <f>'I-Cenário Base'!M11+SUMIF('II-a) Medidas a implementar'!$C:$C,$A11,'II-a) Medidas a implementar'!J:J)+SUMIF('II-c) Reflexos'!$D:$D,$A11,'II-c) Reflexos'!L:L)</f>
        <v>5693.1743335664723</v>
      </c>
      <c r="I11" s="21">
        <f>'I-Cenário Base'!N11+SUMIF('II-a) Medidas a implementar'!$C:$C,$A11,'II-a) Medidas a implementar'!K:K)+SUMIF('II-c) Reflexos'!$D:$D,$A11,'II-c) Reflexos'!M:M)</f>
        <v>5981.2489548449366</v>
      </c>
      <c r="J11" s="21">
        <f>'I-Cenário Base'!O11+SUMIF('II-a) Medidas a implementar'!$C:$C,$A11,'II-a) Medidas a implementar'!L:L)+SUMIF('II-c) Reflexos'!$D:$D,$A11,'II-c) Reflexos'!N:N)</f>
        <v>6283.9001519600906</v>
      </c>
      <c r="K11" s="21">
        <f>'I-Cenário Base'!P11+SUMIF('II-a) Medidas a implementar'!$C:$C,$A11,'II-a) Medidas a implementar'!M:M)+SUMIF('II-c) Reflexos'!$D:$D,$A11,'II-c) Reflexos'!O:O)</f>
        <v>6601.8654996492714</v>
      </c>
    </row>
    <row r="12" spans="1:11" ht="20" customHeight="1" x14ac:dyDescent="0.35">
      <c r="A12" s="20" t="s">
        <v>113</v>
      </c>
      <c r="B12" s="21">
        <f>'I-Cenário Base'!G12+SUMIF('II-a) Medidas a implementar'!$C:$C,$A12,'II-a) Medidas a implementar'!D:D)+SUMIF('II-c) Reflexos'!$D:$D,$A12,'II-c) Reflexos'!F:F)</f>
        <v>891</v>
      </c>
      <c r="C12" s="21">
        <f>'I-Cenário Base'!H12+SUMIF('II-a) Medidas a implementar'!$C:$C,$A12,'II-a) Medidas a implementar'!E:E)+SUMIF('II-c) Reflexos'!$D:$D,$A12,'II-c) Reflexos'!G:G)</f>
        <v>936.88115399999992</v>
      </c>
      <c r="D12" s="21">
        <f>'I-Cenário Base'!I12+SUMIF('II-a) Medidas a implementar'!$C:$C,$A12,'II-a) Medidas a implementar'!F:F)+SUMIF('II-c) Reflexos'!$D:$D,$A12,'II-c) Reflexos'!H:H)</f>
        <v>986.19857794656002</v>
      </c>
      <c r="E12" s="21">
        <f>'I-Cenário Base'!J12+SUMIF('II-a) Medidas a implementar'!$C:$C,$A12,'II-a) Medidas a implementar'!G:G)+SUMIF('II-c) Reflexos'!$D:$D,$A12,'II-c) Reflexos'!I:I)</f>
        <v>1036.1002259906561</v>
      </c>
      <c r="F12" s="21">
        <f>'I-Cenário Base'!K12+SUMIF('II-a) Medidas a implementar'!$C:$C,$A12,'II-a) Medidas a implementar'!H:H)+SUMIF('II-c) Reflexos'!$D:$D,$A12,'II-c) Reflexos'!J:J)</f>
        <v>1088.5268974257833</v>
      </c>
      <c r="G12" s="21">
        <f>'I-Cenário Base'!L12+SUMIF('II-a) Medidas a implementar'!$C:$C,$A12,'II-a) Medidas a implementar'!I:I)+SUMIF('II-c) Reflexos'!$D:$D,$A12,'II-c) Reflexos'!K:K)</f>
        <v>1143.6063584355279</v>
      </c>
      <c r="H12" s="21">
        <f>'I-Cenário Base'!M12+SUMIF('II-a) Medidas a implementar'!$C:$C,$A12,'II-a) Medidas a implementar'!J:J)+SUMIF('II-c) Reflexos'!$D:$D,$A12,'II-c) Reflexos'!L:L)</f>
        <v>1201.4728401723657</v>
      </c>
      <c r="I12" s="21">
        <f>'I-Cenário Base'!N12+SUMIF('II-a) Medidas a implementar'!$C:$C,$A12,'II-a) Medidas a implementar'!K:K)+SUMIF('II-c) Reflexos'!$D:$D,$A12,'II-c) Reflexos'!M:M)</f>
        <v>1262.2673658850877</v>
      </c>
      <c r="J12" s="21">
        <f>'I-Cenário Base'!O12+SUMIF('II-a) Medidas a implementar'!$C:$C,$A12,'II-a) Medidas a implementar'!L:L)+SUMIF('II-c) Reflexos'!$D:$D,$A12,'II-c) Reflexos'!N:N)</f>
        <v>1326.1380945988733</v>
      </c>
      <c r="K12" s="21">
        <f>'I-Cenário Base'!P12+SUMIF('II-a) Medidas a implementar'!$C:$C,$A12,'II-a) Medidas a implementar'!M:M)+SUMIF('II-c) Reflexos'!$D:$D,$A12,'II-c) Reflexos'!O:O)</f>
        <v>1393.2406821855764</v>
      </c>
    </row>
    <row r="13" spans="1:11" ht="20" customHeight="1" x14ac:dyDescent="0.35">
      <c r="A13" s="20" t="s">
        <v>114</v>
      </c>
      <c r="B13" s="21">
        <f>'I-Cenário Base'!G13+SUMIF('II-a) Medidas a implementar'!$C:$C,$A13,'II-a) Medidas a implementar'!D:D)+SUMIF('II-c) Reflexos'!$D:$D,$A13,'II-c) Reflexos'!F:F)</f>
        <v>3248.3</v>
      </c>
      <c r="C13" s="21">
        <f>'I-Cenário Base'!H13+SUMIF('II-a) Medidas a implementar'!$C:$C,$A13,'II-a) Medidas a implementar'!E:E)+SUMIF('II-c) Reflexos'!$D:$D,$A13,'II-c) Reflexos'!G:G)</f>
        <v>3371.7354000000005</v>
      </c>
      <c r="D13" s="21">
        <f>'I-Cenário Base'!I13+SUMIF('II-a) Medidas a implementar'!$C:$C,$A13,'II-a) Medidas a implementar'!F:F)+SUMIF('II-c) Reflexos'!$D:$D,$A13,'II-c) Reflexos'!H:H)</f>
        <v>3479.6309328000007</v>
      </c>
      <c r="E13" s="21">
        <f>'I-Cenário Base'!J13+SUMIF('II-a) Medidas a implementar'!$C:$C,$A13,'II-a) Medidas a implementar'!G:G)+SUMIF('II-c) Reflexos'!$D:$D,$A13,'II-c) Reflexos'!I:I)</f>
        <v>3584.0198607840007</v>
      </c>
      <c r="F13" s="21">
        <f>'I-Cenário Base'!K13+SUMIF('II-a) Medidas a implementar'!$C:$C,$A13,'II-a) Medidas a implementar'!H:H)+SUMIF('II-c) Reflexos'!$D:$D,$A13,'II-c) Reflexos'!J:J)</f>
        <v>3691.5404566075208</v>
      </c>
      <c r="G13" s="21">
        <f>'I-Cenário Base'!L13+SUMIF('II-a) Medidas a implementar'!$C:$C,$A13,'II-a) Medidas a implementar'!I:I)+SUMIF('II-c) Reflexos'!$D:$D,$A13,'II-c) Reflexos'!K:K)</f>
        <v>3802.2866703057466</v>
      </c>
      <c r="H13" s="21">
        <f>'I-Cenário Base'!M13+SUMIF('II-a) Medidas a implementar'!$C:$C,$A13,'II-a) Medidas a implementar'!J:J)+SUMIF('II-c) Reflexos'!$D:$D,$A13,'II-c) Reflexos'!L:L)</f>
        <v>3916.3552704149192</v>
      </c>
      <c r="I13" s="21">
        <f>'I-Cenário Base'!N13+SUMIF('II-a) Medidas a implementar'!$C:$C,$A13,'II-a) Medidas a implementar'!K:K)+SUMIF('II-c) Reflexos'!$D:$D,$A13,'II-c) Reflexos'!M:M)</f>
        <v>4033.8459285273671</v>
      </c>
      <c r="J13" s="21">
        <f>'I-Cenário Base'!O13+SUMIF('II-a) Medidas a implementar'!$C:$C,$A13,'II-a) Medidas a implementar'!L:L)+SUMIF('II-c) Reflexos'!$D:$D,$A13,'II-c) Reflexos'!N:N)</f>
        <v>4154.8613063831881</v>
      </c>
      <c r="K13" s="21">
        <f>'I-Cenário Base'!P13+SUMIF('II-a) Medidas a implementar'!$C:$C,$A13,'II-a) Medidas a implementar'!M:M)+SUMIF('II-c) Reflexos'!$D:$D,$A13,'II-c) Reflexos'!O:O)</f>
        <v>4279.5071455746838</v>
      </c>
    </row>
    <row r="14" spans="1:11" ht="20" customHeight="1" x14ac:dyDescent="0.35">
      <c r="A14" s="20" t="s">
        <v>115</v>
      </c>
      <c r="B14" s="21">
        <f>'I-Cenário Base'!G14+SUMIF('II-a) Medidas a implementar'!$C:$C,$A14,'II-a) Medidas a implementar'!D:D)+SUMIF('II-c) Reflexos'!$D:$D,$A14,'II-c) Reflexos'!F:F)</f>
        <v>1940.4683930000001</v>
      </c>
      <c r="C14" s="21">
        <f>'I-Cenário Base'!H14+SUMIF('II-a) Medidas a implementar'!$C:$C,$A14,'II-a) Medidas a implementar'!E:E)+SUMIF('II-c) Reflexos'!$D:$D,$A14,'II-c) Reflexos'!G:G)</f>
        <v>2014.2061919340001</v>
      </c>
      <c r="D14" s="21">
        <f>'I-Cenário Base'!I14+SUMIF('II-a) Medidas a implementar'!$C:$C,$A14,'II-a) Medidas a implementar'!F:F)+SUMIF('II-c) Reflexos'!$D:$D,$A14,'II-c) Reflexos'!H:H)</f>
        <v>2078.6607900758881</v>
      </c>
      <c r="E14" s="21">
        <f>'I-Cenário Base'!J14+SUMIF('II-a) Medidas a implementar'!$C:$C,$A14,'II-a) Medidas a implementar'!G:G)+SUMIF('II-c) Reflexos'!$D:$D,$A14,'II-c) Reflexos'!I:I)</f>
        <v>2141.0206137781647</v>
      </c>
      <c r="F14" s="21">
        <f>'I-Cenário Base'!K14+SUMIF('II-a) Medidas a implementar'!$C:$C,$A14,'II-a) Medidas a implementar'!H:H)+SUMIF('II-c) Reflexos'!$D:$D,$A14,'II-c) Reflexos'!J:J)</f>
        <v>2205.2512321915096</v>
      </c>
      <c r="G14" s="21">
        <f>'I-Cenário Base'!L14+SUMIF('II-a) Medidas a implementar'!$C:$C,$A14,'II-a) Medidas a implementar'!I:I)+SUMIF('II-c) Reflexos'!$D:$D,$A14,'II-c) Reflexos'!K:K)</f>
        <v>2271.4087691572549</v>
      </c>
      <c r="H14" s="21">
        <f>'I-Cenário Base'!M14+SUMIF('II-a) Medidas a implementar'!$C:$C,$A14,'II-a) Medidas a implementar'!J:J)+SUMIF('II-c) Reflexos'!$D:$D,$A14,'II-c) Reflexos'!L:L)</f>
        <v>2339.5510322319728</v>
      </c>
      <c r="I14" s="21">
        <f>'I-Cenário Base'!N14+SUMIF('II-a) Medidas a implementar'!$C:$C,$A14,'II-a) Medidas a implementar'!K:K)+SUMIF('II-c) Reflexos'!$D:$D,$A14,'II-c) Reflexos'!M:M)</f>
        <v>2409.7375631989321</v>
      </c>
      <c r="J14" s="21">
        <f>'I-Cenário Base'!O14+SUMIF('II-a) Medidas a implementar'!$C:$C,$A14,'II-a) Medidas a implementar'!L:L)+SUMIF('II-c) Reflexos'!$D:$D,$A14,'II-c) Reflexos'!N:N)</f>
        <v>2482.0296900949002</v>
      </c>
      <c r="K14" s="21">
        <f>'I-Cenário Base'!P14+SUMIF('II-a) Medidas a implementar'!$C:$C,$A14,'II-a) Medidas a implementar'!M:M)+SUMIF('II-c) Reflexos'!$D:$D,$A14,'II-c) Reflexos'!O:O)</f>
        <v>2556.490580797747</v>
      </c>
    </row>
    <row r="15" spans="1:11" ht="20" customHeight="1" x14ac:dyDescent="0.35">
      <c r="A15" s="6" t="s">
        <v>7</v>
      </c>
      <c r="B15" s="5">
        <f t="shared" ref="B15" si="8">SUM(B16:B17)</f>
        <v>4888.5045689999997</v>
      </c>
      <c r="C15" s="5">
        <f t="shared" ref="C15:J15" si="9">SUM(C16:C17)</f>
        <v>5074.2677426219998</v>
      </c>
      <c r="D15" s="5">
        <f t="shared" si="9"/>
        <v>5236.6443103859046</v>
      </c>
      <c r="E15" s="5">
        <f t="shared" si="9"/>
        <v>5393.7436396974817</v>
      </c>
      <c r="F15" s="5">
        <f t="shared" si="9"/>
        <v>5555.5559488884064</v>
      </c>
      <c r="G15" s="5">
        <f t="shared" si="9"/>
        <v>5722.2226273550586</v>
      </c>
      <c r="H15" s="5">
        <f t="shared" si="9"/>
        <v>5893.8893061757099</v>
      </c>
      <c r="I15" s="5">
        <f t="shared" si="9"/>
        <v>6070.7059853609826</v>
      </c>
      <c r="J15" s="5">
        <f t="shared" si="9"/>
        <v>6252.8271649218113</v>
      </c>
      <c r="K15" s="5">
        <f t="shared" ref="K15" si="10">SUM(K16:K17)</f>
        <v>6440.4119798694664</v>
      </c>
    </row>
    <row r="16" spans="1:11" ht="20" customHeight="1" x14ac:dyDescent="0.35">
      <c r="A16" s="20" t="s">
        <v>8</v>
      </c>
      <c r="B16" s="21">
        <f>'I-Cenário Base'!G16+SUMIF('II-a) Medidas a implementar'!$C:$C,$A16,'II-a) Medidas a implementar'!D:D)+SUMIF('II-c) Reflexos'!$D:$D,$A16,'II-c) Reflexos'!F:F)</f>
        <v>3078.1377001630799</v>
      </c>
      <c r="C16" s="21">
        <f>'I-Cenário Base'!H16+SUMIF('II-a) Medidas a implementar'!$C:$C,$A16,'II-a) Medidas a implementar'!E:E)+SUMIF('II-c) Reflexos'!$D:$D,$A16,'II-c) Reflexos'!G:G)</f>
        <v>3195.1069327692771</v>
      </c>
      <c r="D16" s="21">
        <f>'I-Cenário Base'!I16+SUMIF('II-a) Medidas a implementar'!$C:$C,$A16,'II-a) Medidas a implementar'!F:F)+SUMIF('II-c) Reflexos'!$D:$D,$A16,'II-c) Reflexos'!H:H)</f>
        <v>3297.350354617894</v>
      </c>
      <c r="E16" s="21">
        <f>'I-Cenário Base'!J16+SUMIF('II-a) Medidas a implementar'!$C:$C,$A16,'II-a) Medidas a implementar'!G:G)+SUMIF('II-c) Reflexos'!$D:$D,$A16,'II-c) Reflexos'!I:I)</f>
        <v>3396.2708652564311</v>
      </c>
      <c r="F16" s="21">
        <f>'I-Cenário Base'!K16+SUMIF('II-a) Medidas a implementar'!$C:$C,$A16,'II-a) Medidas a implementar'!H:H)+SUMIF('II-c) Reflexos'!$D:$D,$A16,'II-c) Reflexos'!J:J)</f>
        <v>3498.1589912141239</v>
      </c>
      <c r="G16" s="21">
        <f>'I-Cenário Base'!L16+SUMIF('II-a) Medidas a implementar'!$C:$C,$A16,'II-a) Medidas a implementar'!I:I)+SUMIF('II-c) Reflexos'!$D:$D,$A16,'II-c) Reflexos'!K:K)</f>
        <v>3603.1037609505479</v>
      </c>
      <c r="H16" s="21">
        <f>'I-Cenário Base'!M16+SUMIF('II-a) Medidas a implementar'!$C:$C,$A16,'II-a) Medidas a implementar'!J:J)+SUMIF('II-c) Reflexos'!$D:$D,$A16,'II-c) Reflexos'!L:L)</f>
        <v>3711.1968737790644</v>
      </c>
      <c r="I16" s="21">
        <f>'I-Cenário Base'!N16+SUMIF('II-a) Medidas a implementar'!$C:$C,$A16,'II-a) Medidas a implementar'!K:K)+SUMIF('II-c) Reflexos'!$D:$D,$A16,'II-c) Reflexos'!M:M)</f>
        <v>3822.5327799924366</v>
      </c>
      <c r="J16" s="21">
        <f>'I-Cenário Base'!O16+SUMIF('II-a) Medidas a implementar'!$C:$C,$A16,'II-a) Medidas a implementar'!L:L)+SUMIF('II-c) Reflexos'!$D:$D,$A16,'II-c) Reflexos'!N:N)</f>
        <v>3937.2087633922097</v>
      </c>
      <c r="K16" s="21">
        <f>'I-Cenário Base'!P16+SUMIF('II-a) Medidas a implementar'!$C:$C,$A16,'II-a) Medidas a implementar'!M:M)+SUMIF('II-c) Reflexos'!$D:$D,$A16,'II-c) Reflexos'!O:O)</f>
        <v>4055.325026293976</v>
      </c>
    </row>
    <row r="17" spans="1:14" ht="20" customHeight="1" x14ac:dyDescent="0.35">
      <c r="A17" s="20" t="s">
        <v>116</v>
      </c>
      <c r="B17" s="21">
        <f>'I-Cenário Base'!G17+SUMIF('II-a) Medidas a implementar'!$C:$C,$A17,'II-a) Medidas a implementar'!D:D)+SUMIF('II-c) Reflexos'!$D:$D,$A17,'II-c) Reflexos'!F:F)</f>
        <v>1810.36686883692</v>
      </c>
      <c r="C17" s="21">
        <f>'I-Cenário Base'!H17+SUMIF('II-a) Medidas a implementar'!$C:$C,$A17,'II-a) Medidas a implementar'!E:E)+SUMIF('II-c) Reflexos'!$D:$D,$A17,'II-c) Reflexos'!G:G)</f>
        <v>1879.1608098527231</v>
      </c>
      <c r="D17" s="21">
        <f>'I-Cenário Base'!I17+SUMIF('II-a) Medidas a implementar'!$C:$C,$A17,'II-a) Medidas a implementar'!F:F)+SUMIF('II-c) Reflexos'!$D:$D,$A17,'II-c) Reflexos'!H:H)</f>
        <v>1939.2939557680104</v>
      </c>
      <c r="E17" s="21">
        <f>'I-Cenário Base'!J17+SUMIF('II-a) Medidas a implementar'!$C:$C,$A17,'II-a) Medidas a implementar'!G:G)+SUMIF('II-c) Reflexos'!$D:$D,$A17,'II-c) Reflexos'!I:I)</f>
        <v>1997.4727744410507</v>
      </c>
      <c r="F17" s="21">
        <f>'I-Cenário Base'!K17+SUMIF('II-a) Medidas a implementar'!$C:$C,$A17,'II-a) Medidas a implementar'!H:H)+SUMIF('II-c) Reflexos'!$D:$D,$A17,'II-c) Reflexos'!J:J)</f>
        <v>2057.396957674282</v>
      </c>
      <c r="G17" s="21">
        <f>'I-Cenário Base'!L17+SUMIF('II-a) Medidas a implementar'!$C:$C,$A17,'II-a) Medidas a implementar'!I:I)+SUMIF('II-c) Reflexos'!$D:$D,$A17,'II-c) Reflexos'!K:K)</f>
        <v>2119.1188664045108</v>
      </c>
      <c r="H17" s="21">
        <f>'I-Cenário Base'!M17+SUMIF('II-a) Medidas a implementar'!$C:$C,$A17,'II-a) Medidas a implementar'!J:J)+SUMIF('II-c) Reflexos'!$D:$D,$A17,'II-c) Reflexos'!L:L)</f>
        <v>2182.6924323966459</v>
      </c>
      <c r="I17" s="21">
        <f>'I-Cenário Base'!N17+SUMIF('II-a) Medidas a implementar'!$C:$C,$A17,'II-a) Medidas a implementar'!K:K)+SUMIF('II-c) Reflexos'!$D:$D,$A17,'II-c) Reflexos'!M:M)</f>
        <v>2248.1732053685455</v>
      </c>
      <c r="J17" s="21">
        <f>'I-Cenário Base'!O17+SUMIF('II-a) Medidas a implementar'!$C:$C,$A17,'II-a) Medidas a implementar'!L:L)+SUMIF('II-c) Reflexos'!$D:$D,$A17,'II-c) Reflexos'!N:N)</f>
        <v>2315.6184015296021</v>
      </c>
      <c r="K17" s="21">
        <f>'I-Cenário Base'!P17+SUMIF('II-a) Medidas a implementar'!$C:$C,$A17,'II-a) Medidas a implementar'!M:M)+SUMIF('II-c) Reflexos'!$D:$D,$A17,'II-c) Reflexos'!O:O)</f>
        <v>2385.08695357549</v>
      </c>
    </row>
    <row r="18" spans="1:14" ht="20" customHeight="1" x14ac:dyDescent="0.35">
      <c r="A18" s="6" t="s">
        <v>9</v>
      </c>
      <c r="B18" s="5">
        <f t="shared" ref="B18" si="11">SUM(B19:B20)</f>
        <v>804.54457060371931</v>
      </c>
      <c r="C18" s="5">
        <f t="shared" ref="C18:J18" si="12">SUM(C19:C20)</f>
        <v>835.11726428666066</v>
      </c>
      <c r="D18" s="5">
        <f t="shared" si="12"/>
        <v>861.84101674383385</v>
      </c>
      <c r="E18" s="5">
        <f t="shared" si="12"/>
        <v>887.69624724614891</v>
      </c>
      <c r="F18" s="5">
        <f t="shared" si="12"/>
        <v>2114.3271346635333</v>
      </c>
      <c r="G18" s="5">
        <f t="shared" si="12"/>
        <v>941.75694870343943</v>
      </c>
      <c r="H18" s="5">
        <f t="shared" si="12"/>
        <v>970.00965716454266</v>
      </c>
      <c r="I18" s="5">
        <f t="shared" si="12"/>
        <v>999.10994687947891</v>
      </c>
      <c r="J18" s="5">
        <f t="shared" si="12"/>
        <v>1029.0832452858633</v>
      </c>
      <c r="K18" s="5">
        <f t="shared" ref="K18" si="13">SUM(K19:K20)</f>
        <v>1059.9557426444394</v>
      </c>
    </row>
    <row r="19" spans="1:14" ht="20" customHeight="1" x14ac:dyDescent="0.35">
      <c r="A19" s="20" t="s">
        <v>10</v>
      </c>
      <c r="B19" s="21">
        <f>'I-Cenário Base'!G19+SUMIF('II-a) Medidas a implementar'!$C:$C,$A19,'II-a) Medidas a implementar'!D:D)+SUMIF('II-c) Reflexos'!$D:$D,$A19,'II-c) Reflexos'!F:F)</f>
        <v>183.84711371000014</v>
      </c>
      <c r="C19" s="21">
        <f>'I-Cenário Base'!H19+SUMIF('II-a) Medidas a implementar'!$C:$C,$A19,'II-a) Medidas a implementar'!E:E)+SUMIF('II-c) Reflexos'!$D:$D,$A19,'II-c) Reflexos'!G:G)</f>
        <v>190.83330403098014</v>
      </c>
      <c r="D19" s="21">
        <f>'I-Cenário Base'!I19+SUMIF('II-a) Medidas a implementar'!$C:$C,$A19,'II-a) Medidas a implementar'!F:F)+SUMIF('II-c) Reflexos'!$D:$D,$A19,'II-c) Reflexos'!H:H)</f>
        <v>196.93996975997152</v>
      </c>
      <c r="E19" s="21">
        <f>'I-Cenário Base'!J19+SUMIF('II-a) Medidas a implementar'!$C:$C,$A19,'II-a) Medidas a implementar'!G:G)+SUMIF('II-c) Reflexos'!$D:$D,$A19,'II-c) Reflexos'!I:I)</f>
        <v>202.84816885277067</v>
      </c>
      <c r="F19" s="21">
        <f>'I-Cenário Base'!K19+SUMIF('II-a) Medidas a implementar'!$C:$C,$A19,'II-a) Medidas a implementar'!H:H)+SUMIF('II-c) Reflexos'!$D:$D,$A19,'II-c) Reflexos'!J:J)</f>
        <v>208.93361391835379</v>
      </c>
      <c r="G19" s="21">
        <f>'I-Cenário Base'!L19+SUMIF('II-a) Medidas a implementar'!$C:$C,$A19,'II-a) Medidas a implementar'!I:I)+SUMIF('II-c) Reflexos'!$D:$D,$A19,'II-c) Reflexos'!K:K)</f>
        <v>215.2016223359044</v>
      </c>
      <c r="H19" s="21">
        <f>'I-Cenário Base'!M19+SUMIF('II-a) Medidas a implementar'!$C:$C,$A19,'II-a) Medidas a implementar'!J:J)+SUMIF('II-c) Reflexos'!$D:$D,$A19,'II-c) Reflexos'!L:L)</f>
        <v>221.65767100598154</v>
      </c>
      <c r="I19" s="21">
        <f>'I-Cenário Base'!N19+SUMIF('II-a) Medidas a implementar'!$C:$C,$A19,'II-a) Medidas a implementar'!K:K)+SUMIF('II-c) Reflexos'!$D:$D,$A19,'II-c) Reflexos'!M:M)</f>
        <v>228.30740113616099</v>
      </c>
      <c r="J19" s="21">
        <f>'I-Cenário Base'!O19+SUMIF('II-a) Medidas a implementar'!$C:$C,$A19,'II-a) Medidas a implementar'!L:L)+SUMIF('II-c) Reflexos'!$D:$D,$A19,'II-c) Reflexos'!N:N)</f>
        <v>235.15662317024584</v>
      </c>
      <c r="K19" s="21">
        <f>'I-Cenário Base'!P19+SUMIF('II-a) Medidas a implementar'!$C:$C,$A19,'II-a) Medidas a implementar'!M:M)+SUMIF('II-c) Reflexos'!$D:$D,$A19,'II-c) Reflexos'!O:O)</f>
        <v>242.21132186535323</v>
      </c>
    </row>
    <row r="20" spans="1:14" ht="20" customHeight="1" x14ac:dyDescent="0.35">
      <c r="A20" s="20" t="s">
        <v>11</v>
      </c>
      <c r="B20" s="21">
        <f>'I-Cenário Base'!G20+SUMIF('II-a) Medidas a implementar'!$C:$C,$A20,'II-a) Medidas a implementar'!D:D)+SUMIF('II-c) Reflexos'!$D:$D,$A20,'II-c) Reflexos'!F:F)</f>
        <v>620.69745689371916</v>
      </c>
      <c r="C20" s="21">
        <f>'I-Cenário Base'!H20+SUMIF('II-a) Medidas a implementar'!$C:$C,$A20,'II-a) Medidas a implementar'!E:E)+SUMIF('II-c) Reflexos'!$D:$D,$A20,'II-c) Reflexos'!G:G)</f>
        <v>644.28396025568054</v>
      </c>
      <c r="D20" s="21">
        <f>'I-Cenário Base'!I20+SUMIF('II-a) Medidas a implementar'!$C:$C,$A20,'II-a) Medidas a implementar'!F:F)+SUMIF('II-c) Reflexos'!$D:$D,$A20,'II-c) Reflexos'!H:H)</f>
        <v>664.90104698386233</v>
      </c>
      <c r="E20" s="21">
        <f>'I-Cenário Base'!J20+SUMIF('II-a) Medidas a implementar'!$C:$C,$A20,'II-a) Medidas a implementar'!G:G)+SUMIF('II-c) Reflexos'!$D:$D,$A20,'II-c) Reflexos'!I:I)</f>
        <v>684.84807839337827</v>
      </c>
      <c r="F20" s="21">
        <f>'I-Cenário Base'!K20+SUMIF('II-a) Medidas a implementar'!$C:$C,$A20,'II-a) Medidas a implementar'!H:H)+SUMIF('II-c) Reflexos'!$D:$D,$A20,'II-c) Reflexos'!J:J)</f>
        <v>1905.3935207451796</v>
      </c>
      <c r="G20" s="21">
        <f>'I-Cenário Base'!L20+SUMIF('II-a) Medidas a implementar'!$C:$C,$A20,'II-a) Medidas a implementar'!I:I)+SUMIF('II-c) Reflexos'!$D:$D,$A20,'II-c) Reflexos'!K:K)</f>
        <v>726.55532636753503</v>
      </c>
      <c r="H20" s="21">
        <f>'I-Cenário Base'!M20+SUMIF('II-a) Medidas a implementar'!$C:$C,$A20,'II-a) Medidas a implementar'!J:J)+SUMIF('II-c) Reflexos'!$D:$D,$A20,'II-c) Reflexos'!L:L)</f>
        <v>748.35198615856109</v>
      </c>
      <c r="I20" s="21">
        <f>'I-Cenário Base'!N20+SUMIF('II-a) Medidas a implementar'!$C:$C,$A20,'II-a) Medidas a implementar'!K:K)+SUMIF('II-c) Reflexos'!$D:$D,$A20,'II-c) Reflexos'!M:M)</f>
        <v>770.80254574331798</v>
      </c>
      <c r="J20" s="21">
        <f>'I-Cenário Base'!O20+SUMIF('II-a) Medidas a implementar'!$C:$C,$A20,'II-a) Medidas a implementar'!L:L)+SUMIF('II-c) Reflexos'!$D:$D,$A20,'II-c) Reflexos'!N:N)</f>
        <v>793.92662211561753</v>
      </c>
      <c r="K20" s="21">
        <f>'I-Cenário Base'!P20+SUMIF('II-a) Medidas a implementar'!$C:$C,$A20,'II-a) Medidas a implementar'!M:M)+SUMIF('II-c) Reflexos'!$D:$D,$A20,'II-c) Reflexos'!O:O)</f>
        <v>817.74442077908611</v>
      </c>
    </row>
    <row r="21" spans="1:14" ht="20" customHeight="1" x14ac:dyDescent="0.35">
      <c r="A21" s="6" t="s">
        <v>12</v>
      </c>
      <c r="B21" s="5">
        <f t="shared" ref="B21" si="14">SUM(B22:B28)</f>
        <v>10707.586457146062</v>
      </c>
      <c r="C21" s="5">
        <f t="shared" ref="C21:J21" si="15">SUM(C22:C28)</f>
        <v>10916.400416139966</v>
      </c>
      <c r="D21" s="5">
        <f t="shared" si="15"/>
        <v>11227.530411161493</v>
      </c>
      <c r="E21" s="5">
        <f t="shared" si="15"/>
        <v>11736.863856888049</v>
      </c>
      <c r="F21" s="5">
        <f t="shared" si="15"/>
        <v>12230.029142502184</v>
      </c>
      <c r="G21" s="5">
        <f t="shared" si="15"/>
        <v>12787.218885777203</v>
      </c>
      <c r="H21" s="5">
        <f t="shared" si="15"/>
        <v>13371.247229737734</v>
      </c>
      <c r="I21" s="5">
        <f t="shared" si="15"/>
        <v>13983.343688992394</v>
      </c>
      <c r="J21" s="5">
        <f t="shared" si="15"/>
        <v>14624.884128073732</v>
      </c>
      <c r="K21" s="5">
        <f t="shared" ref="K21" si="16">SUM(K22:K28)</f>
        <v>15264.036456014323</v>
      </c>
    </row>
    <row r="22" spans="1:14" ht="20" customHeight="1" x14ac:dyDescent="0.35">
      <c r="A22" s="20" t="s">
        <v>117</v>
      </c>
      <c r="B22" s="21">
        <f>'I-Cenário Base'!G22+SUMIF('II-a) Medidas a implementar'!$C:$C,$A22,'II-a) Medidas a implementar'!D:D)+SUMIF('II-c) Reflexos'!$D:$D,$A22,'II-c) Reflexos'!F:F)</f>
        <v>2400</v>
      </c>
      <c r="C22" s="21">
        <f>'I-Cenário Base'!H22+SUMIF('II-a) Medidas a implementar'!$C:$C,$A22,'II-a) Medidas a implementar'!E:E)+SUMIF('II-c) Reflexos'!$D:$D,$A22,'II-c) Reflexos'!G:G)</f>
        <v>2523.5855999999999</v>
      </c>
      <c r="D22" s="21">
        <f>'I-Cenário Base'!I22+SUMIF('II-a) Medidas a implementar'!$C:$C,$A22,'II-a) Medidas a implementar'!F:F)+SUMIF('II-c) Reflexos'!$D:$D,$A22,'II-c) Reflexos'!H:H)</f>
        <v>2656.4271459840002</v>
      </c>
      <c r="E22" s="21">
        <f>'I-Cenário Base'!J22+SUMIF('II-a) Medidas a implementar'!$C:$C,$A22,'II-a) Medidas a implementar'!G:G)+SUMIF('II-c) Reflexos'!$D:$D,$A22,'II-c) Reflexos'!I:I)</f>
        <v>2790.8423595707904</v>
      </c>
      <c r="F22" s="21">
        <f>'I-Cenário Base'!K22+SUMIF('II-a) Medidas a implementar'!$C:$C,$A22,'II-a) Medidas a implementar'!H:H)+SUMIF('II-c) Reflexos'!$D:$D,$A22,'II-c) Reflexos'!J:J)</f>
        <v>2932.0589829650726</v>
      </c>
      <c r="G22" s="21">
        <f>'I-Cenário Base'!L22+SUMIF('II-a) Medidas a implementar'!$C:$C,$A22,'II-a) Medidas a implementar'!I:I)+SUMIF('II-c) Reflexos'!$D:$D,$A22,'II-c) Reflexos'!K:K)</f>
        <v>3080.4211675031052</v>
      </c>
      <c r="H22" s="21">
        <f>'I-Cenário Base'!M22+SUMIF('II-a) Medidas a implementar'!$C:$C,$A22,'II-a) Medidas a implementar'!J:J)+SUMIF('II-c) Reflexos'!$D:$D,$A22,'II-c) Reflexos'!L:L)</f>
        <v>3236.2904785787623</v>
      </c>
      <c r="I22" s="21">
        <f>'I-Cenário Base'!N22+SUMIF('II-a) Medidas a implementar'!$C:$C,$A22,'II-a) Medidas a implementar'!K:K)+SUMIF('II-c) Reflexos'!$D:$D,$A22,'II-c) Reflexos'!M:M)</f>
        <v>3400.0467767948476</v>
      </c>
      <c r="J22" s="21">
        <f>'I-Cenário Base'!O22+SUMIF('II-a) Medidas a implementar'!$C:$C,$A22,'II-a) Medidas a implementar'!L:L)+SUMIF('II-c) Reflexos'!$D:$D,$A22,'II-c) Reflexos'!N:N)</f>
        <v>3572.0891437006671</v>
      </c>
      <c r="K22" s="21">
        <f>'I-Cenário Base'!P22+SUMIF('II-a) Medidas a implementar'!$C:$C,$A22,'II-a) Medidas a implementar'!M:M)+SUMIF('II-c) Reflexos'!$D:$D,$A22,'II-c) Reflexos'!O:O)</f>
        <v>3752.8368543719212</v>
      </c>
    </row>
    <row r="23" spans="1:14" ht="20" customHeight="1" x14ac:dyDescent="0.35">
      <c r="A23" s="20" t="s">
        <v>279</v>
      </c>
      <c r="B23" s="21">
        <f>'I-Cenário Base'!G23+SUMIF('II-a) Medidas a implementar'!$C:$C,$A23,'II-a) Medidas a implementar'!D:D)+SUMIF('II-c) Reflexos'!$D:$D,$A23,'II-c) Reflexos'!F:F)</f>
        <v>552.54899999999998</v>
      </c>
      <c r="C23" s="21">
        <f>'I-Cenário Base'!H23+SUMIF('II-a) Medidas a implementar'!$C:$C,$A23,'II-a) Medidas a implementar'!E:E)+SUMIF('II-c) Reflexos'!$D:$D,$A23,'II-c) Reflexos'!G:G)</f>
        <v>266.20999999999998</v>
      </c>
      <c r="D23" s="21">
        <f>'I-Cenário Base'!I23+SUMIF('II-a) Medidas a implementar'!$C:$C,$A23,'II-a) Medidas a implementar'!F:F)+SUMIF('II-c) Reflexos'!$D:$D,$A23,'II-c) Reflexos'!H:H)</f>
        <v>266.20999999999998</v>
      </c>
      <c r="E23" s="21">
        <f>'I-Cenário Base'!J23+SUMIF('II-a) Medidas a implementar'!$C:$C,$A23,'II-a) Medidas a implementar'!G:G)+SUMIF('II-c) Reflexos'!$D:$D,$A23,'II-c) Reflexos'!I:I)</f>
        <v>266.20999999999998</v>
      </c>
      <c r="F23" s="21">
        <f>'I-Cenário Base'!K23+SUMIF('II-a) Medidas a implementar'!$C:$C,$A23,'II-a) Medidas a implementar'!H:H)+SUMIF('II-c) Reflexos'!$D:$D,$A23,'II-c) Reflexos'!J:J)</f>
        <v>266.20999999999998</v>
      </c>
      <c r="G23" s="21">
        <f>'I-Cenário Base'!L23+SUMIF('II-a) Medidas a implementar'!$C:$C,$A23,'II-a) Medidas a implementar'!I:I)+SUMIF('II-c) Reflexos'!$D:$D,$A23,'II-c) Reflexos'!K:K)</f>
        <v>266.20999999999998</v>
      </c>
      <c r="H23" s="21">
        <f>'I-Cenário Base'!M23+SUMIF('II-a) Medidas a implementar'!$C:$C,$A23,'II-a) Medidas a implementar'!J:J)+SUMIF('II-c) Reflexos'!$D:$D,$A23,'II-c) Reflexos'!L:L)</f>
        <v>266.20999999999998</v>
      </c>
      <c r="I23" s="21">
        <f>'I-Cenário Base'!N23+SUMIF('II-a) Medidas a implementar'!$C:$C,$A23,'II-a) Medidas a implementar'!K:K)+SUMIF('II-c) Reflexos'!$D:$D,$A23,'II-c) Reflexos'!M:M)</f>
        <v>266.20999999999998</v>
      </c>
      <c r="J23" s="21">
        <f>'I-Cenário Base'!O23+SUMIF('II-a) Medidas a implementar'!$C:$C,$A23,'II-a) Medidas a implementar'!L:L)+SUMIF('II-c) Reflexos'!$D:$D,$A23,'II-c) Reflexos'!N:N)</f>
        <v>266.20999999999998</v>
      </c>
      <c r="K23" s="21">
        <f>'I-Cenário Base'!P23+SUMIF('II-a) Medidas a implementar'!$C:$C,$A23,'II-a) Medidas a implementar'!M:M)+SUMIF('II-c) Reflexos'!$D:$D,$A23,'II-c) Reflexos'!O:O)</f>
        <v>232.93374999999997</v>
      </c>
    </row>
    <row r="24" spans="1:14" ht="20" customHeight="1" x14ac:dyDescent="0.35">
      <c r="A24" s="20" t="s">
        <v>13</v>
      </c>
      <c r="B24" s="21">
        <f>'I-Cenário Base'!G24+SUMIF('II-a) Medidas a implementar'!$C:$C,$A24,'II-a) Medidas a implementar'!D:D)+SUMIF('II-c) Reflexos'!$D:$D,$A24,'II-c) Reflexos'!F:F)</f>
        <v>554.96382000000006</v>
      </c>
      <c r="C24" s="21">
        <f>'I-Cenário Base'!H24+SUMIF('II-a) Medidas a implementar'!$C:$C,$A24,'II-a) Medidas a implementar'!E:E)+SUMIF('II-c) Reflexos'!$D:$D,$A24,'II-c) Reflexos'!G:G)</f>
        <v>583.54112694707999</v>
      </c>
      <c r="D24" s="21">
        <f>'I-Cenário Base'!I24+SUMIF('II-a) Medidas a implementar'!$C:$C,$A24,'II-a) Medidas a implementar'!F:F)+SUMIF('II-c) Reflexos'!$D:$D,$A24,'II-c) Reflexos'!H:H)</f>
        <v>614.25873186957426</v>
      </c>
      <c r="E24" s="21">
        <f>'I-Cenário Base'!J24+SUMIF('II-a) Medidas a implementar'!$C:$C,$A24,'II-a) Medidas a implementar'!G:G)+SUMIF('II-c) Reflexos'!$D:$D,$A24,'II-c) Reflexos'!I:I)</f>
        <v>645.34022370217474</v>
      </c>
      <c r="F24" s="21">
        <f>'I-Cenário Base'!K24+SUMIF('II-a) Medidas a implementar'!$C:$C,$A24,'II-a) Medidas a implementar'!H:H)+SUMIF('II-c) Reflexos'!$D:$D,$A24,'II-c) Reflexos'!J:J)</f>
        <v>677.99443902150483</v>
      </c>
      <c r="G24" s="21">
        <f>'I-Cenário Base'!L24+SUMIF('II-a) Medidas a implementar'!$C:$C,$A24,'II-a) Medidas a implementar'!I:I)+SUMIF('II-c) Reflexos'!$D:$D,$A24,'II-c) Reflexos'!K:K)</f>
        <v>712.30095763599309</v>
      </c>
      <c r="H24" s="21">
        <f>'I-Cenário Base'!M24+SUMIF('II-a) Medidas a implementar'!$C:$C,$A24,'II-a) Medidas a implementar'!J:J)+SUMIF('II-c) Reflexos'!$D:$D,$A24,'II-c) Reflexos'!L:L)</f>
        <v>748.34338609237432</v>
      </c>
      <c r="I24" s="21">
        <f>'I-Cenário Base'!N24+SUMIF('II-a) Medidas a implementar'!$C:$C,$A24,'II-a) Medidas a implementar'!K:K)+SUMIF('II-c) Reflexos'!$D:$D,$A24,'II-c) Reflexos'!M:M)</f>
        <v>786.2095614286485</v>
      </c>
      <c r="J24" s="21">
        <f>'I-Cenário Base'!O24+SUMIF('II-a) Medidas a implementar'!$C:$C,$A24,'II-a) Medidas a implementar'!L:L)+SUMIF('II-c) Reflexos'!$D:$D,$A24,'II-c) Reflexos'!N:N)</f>
        <v>825.99176523693825</v>
      </c>
      <c r="K24" s="21">
        <f>'I-Cenário Base'!P24+SUMIF('II-a) Medidas a implementar'!$C:$C,$A24,'II-a) Medidas a implementar'!M:M)+SUMIF('II-c) Reflexos'!$D:$D,$A24,'II-c) Reflexos'!O:O)</f>
        <v>867.7869485579273</v>
      </c>
    </row>
    <row r="25" spans="1:14" ht="20" customHeight="1" x14ac:dyDescent="0.35">
      <c r="A25" s="20" t="s">
        <v>14</v>
      </c>
      <c r="B25" s="21">
        <f>'I-Cenário Base'!G25+SUMIF('II-a) Medidas a implementar'!$C:$C,$A25,'II-a) Medidas a implementar'!D:D)+SUMIF('II-c) Reflexos'!$D:$D,$A25,'II-c) Reflexos'!F:F)</f>
        <v>5114.0327965999995</v>
      </c>
      <c r="C25" s="21">
        <f>'I-Cenário Base'!H25+SUMIF('II-a) Medidas a implementar'!$C:$C,$A25,'II-a) Medidas a implementar'!E:E)+SUMIF('II-c) Reflexos'!$D:$D,$A25,'II-c) Reflexos'!G:G)</f>
        <v>5377.3748014281209</v>
      </c>
      <c r="D25" s="21">
        <f>'I-Cenário Base'!I25+SUMIF('II-a) Medidas a implementar'!$C:$C,$A25,'II-a) Medidas a implementar'!F:F)+SUMIF('II-c) Reflexos'!$D:$D,$A25,'II-c) Reflexos'!H:H)</f>
        <v>5455.0348549508453</v>
      </c>
      <c r="E25" s="21">
        <f>'I-Cenário Base'!J25+SUMIF('II-a) Medidas a implementar'!$C:$C,$A25,'II-a) Medidas a implementar'!G:G)+SUMIF('II-c) Reflexos'!$D:$D,$A25,'II-c) Reflexos'!I:I)</f>
        <v>5731.1640561665599</v>
      </c>
      <c r="F25" s="21">
        <f>'I-Cenário Base'!K25+SUMIF('II-a) Medidas a implementar'!$C:$C,$A25,'II-a) Medidas a implementar'!H:H)+SUMIF('II-c) Reflexos'!$D:$D,$A25,'II-c) Reflexos'!J:J)</f>
        <v>5980.687376636607</v>
      </c>
      <c r="G25" s="21">
        <f>'I-Cenário Base'!L25+SUMIF('II-a) Medidas a implementar'!$C:$C,$A25,'II-a) Medidas a implementar'!I:I)+SUMIF('II-c) Reflexos'!$D:$D,$A25,'II-c) Reflexos'!K:K)</f>
        <v>6283.3101578944188</v>
      </c>
      <c r="H25" s="21">
        <f>'I-Cenário Base'!M25+SUMIF('II-a) Medidas a implementar'!$C:$C,$A25,'II-a) Medidas a implementar'!J:J)+SUMIF('II-c) Reflexos'!$D:$D,$A25,'II-c) Reflexos'!L:L)</f>
        <v>6601.3358367197397</v>
      </c>
      <c r="I25" s="21">
        <f>'I-Cenário Base'!N25+SUMIF('II-a) Medidas a implementar'!$C:$C,$A25,'II-a) Medidas a implementar'!K:K)+SUMIF('II-c) Reflexos'!$D:$D,$A25,'II-c) Reflexos'!M:M)</f>
        <v>6935.4586426982196</v>
      </c>
      <c r="J25" s="21">
        <f>'I-Cenário Base'!O25+SUMIF('II-a) Medidas a implementar'!$C:$C,$A25,'II-a) Medidas a implementar'!L:L)+SUMIF('II-c) Reflexos'!$D:$D,$A25,'II-c) Reflexos'!N:N)</f>
        <v>7286.4933707639175</v>
      </c>
      <c r="K25" s="21">
        <f>'I-Cenário Base'!P25+SUMIF('II-a) Medidas a implementar'!$C:$C,$A25,'II-a) Medidas a implementar'!M:M)+SUMIF('II-c) Reflexos'!$D:$D,$A25,'II-c) Reflexos'!O:O)</f>
        <v>7655.296060101281</v>
      </c>
    </row>
    <row r="26" spans="1:14" ht="20" customHeight="1" x14ac:dyDescent="0.35">
      <c r="A26" s="20" t="s">
        <v>15</v>
      </c>
      <c r="B26" s="21">
        <f>'I-Cenário Base'!G26+SUMIF('II-a) Medidas a implementar'!$C:$C,$A26,'II-a) Medidas a implementar'!D:D)+SUMIF('II-c) Reflexos'!$D:$D,$A26,'II-c) Reflexos'!F:F)</f>
        <v>28.04915354606235</v>
      </c>
      <c r="C26" s="21">
        <f>'I-Cenário Base'!H26+SUMIF('II-a) Medidas a implementar'!$C:$C,$A26,'II-a) Medidas a implementar'!E:E)+SUMIF('II-c) Reflexos'!$D:$D,$A26,'II-c) Reflexos'!G:G)</f>
        <v>29.493516658763284</v>
      </c>
      <c r="D26" s="21">
        <f>'I-Cenário Base'!I26+SUMIF('II-a) Medidas a implementar'!$C:$C,$A26,'II-a) Medidas a implementar'!F:F)+SUMIF('II-c) Reflexos'!$D:$D,$A26,'II-c) Reflexos'!H:H)</f>
        <v>31.046055375680584</v>
      </c>
      <c r="E26" s="21">
        <f>'I-Cenário Base'!J26+SUMIF('II-a) Medidas a implementar'!$C:$C,$A26,'II-a) Medidas a implementar'!G:G)+SUMIF('II-c) Reflexos'!$D:$D,$A26,'II-c) Reflexos'!I:I)</f>
        <v>32.616985777690026</v>
      </c>
      <c r="F26" s="21">
        <f>'I-Cenário Base'!K26+SUMIF('II-a) Medidas a implementar'!$C:$C,$A26,'II-a) Medidas a implementar'!H:H)+SUMIF('II-c) Reflexos'!$D:$D,$A26,'II-c) Reflexos'!J:J)</f>
        <v>34.267405258041144</v>
      </c>
      <c r="G26" s="21">
        <f>'I-Cenário Base'!L26+SUMIF('II-a) Medidas a implementar'!$C:$C,$A26,'II-a) Medidas a implementar'!I:I)+SUMIF('II-c) Reflexos'!$D:$D,$A26,'II-c) Reflexos'!K:K)</f>
        <v>36.001335964098025</v>
      </c>
      <c r="H26" s="21">
        <f>'I-Cenário Base'!M26+SUMIF('II-a) Medidas a implementar'!$C:$C,$A26,'II-a) Medidas a implementar'!J:J)+SUMIF('II-c) Reflexos'!$D:$D,$A26,'II-c) Reflexos'!L:L)</f>
        <v>37.823003563881386</v>
      </c>
      <c r="I26" s="21">
        <f>'I-Cenário Base'!N26+SUMIF('II-a) Medidas a implementar'!$C:$C,$A26,'II-a) Medidas a implementar'!K:K)+SUMIF('II-c) Reflexos'!$D:$D,$A26,'II-c) Reflexos'!M:M)</f>
        <v>39.736847544213788</v>
      </c>
      <c r="J26" s="21">
        <f>'I-Cenário Base'!O26+SUMIF('II-a) Medidas a implementar'!$C:$C,$A26,'II-a) Medidas a implementar'!L:L)+SUMIF('II-c) Reflexos'!$D:$D,$A26,'II-c) Reflexos'!N:N)</f>
        <v>41.747532029951003</v>
      </c>
      <c r="K26" s="21">
        <f>'I-Cenário Base'!P26+SUMIF('II-a) Medidas a implementar'!$C:$C,$A26,'II-a) Medidas a implementar'!M:M)+SUMIF('II-c) Reflexos'!$D:$D,$A26,'II-c) Reflexos'!O:O)</f>
        <v>43.859957150666531</v>
      </c>
    </row>
    <row r="27" spans="1:14" ht="20" customHeight="1" x14ac:dyDescent="0.35">
      <c r="A27" s="20" t="s">
        <v>220</v>
      </c>
      <c r="B27" s="21">
        <f>'I-Cenário Base'!G27+SUMIF('II-a) Medidas a implementar'!$C:$C,$A27,'II-a) Medidas a implementar'!D:D)+SUMIF('II-c) Reflexos'!$D:$D,$A27,'II-c) Reflexos'!F:F)</f>
        <v>0</v>
      </c>
      <c r="C27" s="21">
        <f>'I-Cenário Base'!H27+SUMIF('II-a) Medidas a implementar'!$C:$C,$A27,'II-a) Medidas a implementar'!E:E)+SUMIF('II-c) Reflexos'!$D:$D,$A27,'II-c) Reflexos'!G:G)</f>
        <v>0</v>
      </c>
      <c r="D27" s="21">
        <f>'I-Cenário Base'!I27+SUMIF('II-a) Medidas a implementar'!$C:$C,$A27,'II-a) Medidas a implementar'!F:F)+SUMIF('II-c) Reflexos'!$D:$D,$A27,'II-c) Reflexos'!H:H)</f>
        <v>0</v>
      </c>
      <c r="E27" s="21">
        <f>'I-Cenário Base'!J27+SUMIF('II-a) Medidas a implementar'!$C:$C,$A27,'II-a) Medidas a implementar'!G:G)+SUMIF('II-c) Reflexos'!$D:$D,$A27,'II-c) Reflexos'!I:I)</f>
        <v>0</v>
      </c>
      <c r="F27" s="21">
        <f>'I-Cenário Base'!K27+SUMIF('II-a) Medidas a implementar'!$C:$C,$A27,'II-a) Medidas a implementar'!H:H)+SUMIF('II-c) Reflexos'!$D:$D,$A27,'II-c) Reflexos'!J:J)</f>
        <v>0</v>
      </c>
      <c r="G27" s="21">
        <f>'I-Cenário Base'!L27+SUMIF('II-a) Medidas a implementar'!$C:$C,$A27,'II-a) Medidas a implementar'!I:I)+SUMIF('II-c) Reflexos'!$D:$D,$A27,'II-c) Reflexos'!K:K)</f>
        <v>0</v>
      </c>
      <c r="H27" s="21">
        <f>'I-Cenário Base'!M27+SUMIF('II-a) Medidas a implementar'!$C:$C,$A27,'II-a) Medidas a implementar'!J:J)+SUMIF('II-c) Reflexos'!$D:$D,$A27,'II-c) Reflexos'!L:L)</f>
        <v>0</v>
      </c>
      <c r="I27" s="21">
        <f>'I-Cenário Base'!N27+SUMIF('II-a) Medidas a implementar'!$C:$C,$A27,'II-a) Medidas a implementar'!K:K)+SUMIF('II-c) Reflexos'!$D:$D,$A27,'II-c) Reflexos'!M:M)</f>
        <v>0</v>
      </c>
      <c r="J27" s="21">
        <f>'I-Cenário Base'!O27+SUMIF('II-a) Medidas a implementar'!$C:$C,$A27,'II-a) Medidas a implementar'!L:L)+SUMIF('II-c) Reflexos'!$D:$D,$A27,'II-c) Reflexos'!N:N)</f>
        <v>0</v>
      </c>
      <c r="K27" s="21">
        <f>'I-Cenário Base'!P27+SUMIF('II-a) Medidas a implementar'!$C:$C,$A27,'II-a) Medidas a implementar'!M:M)+SUMIF('II-c) Reflexos'!$D:$D,$A27,'II-c) Reflexos'!O:O)</f>
        <v>0</v>
      </c>
      <c r="L27" s="21"/>
      <c r="M27" s="21"/>
      <c r="N27" s="21"/>
    </row>
    <row r="28" spans="1:14" ht="20" customHeight="1" x14ac:dyDescent="0.35">
      <c r="A28" s="20" t="s">
        <v>16</v>
      </c>
      <c r="B28" s="21">
        <f>'I-Cenário Base'!G28+SUMIF('II-a) Medidas a implementar'!$C:$C,$A28,'II-a) Medidas a implementar'!D:D)+SUMIF('II-c) Reflexos'!$D:$D,$A28,'II-c) Reflexos'!F:F)</f>
        <v>2057.9916870000006</v>
      </c>
      <c r="C28" s="21">
        <f>'I-Cenário Base'!H28+SUMIF('II-a) Medidas a implementar'!$C:$C,$A28,'II-a) Medidas a implementar'!E:E)+SUMIF('II-c) Reflexos'!$D:$D,$A28,'II-c) Reflexos'!G:G)</f>
        <v>2136.1953711060009</v>
      </c>
      <c r="D28" s="21">
        <f>'I-Cenário Base'!I28+SUMIF('II-a) Medidas a implementar'!$C:$C,$A28,'II-a) Medidas a implementar'!F:F)+SUMIF('II-c) Reflexos'!$D:$D,$A28,'II-c) Reflexos'!H:H)</f>
        <v>2204.5536229813929</v>
      </c>
      <c r="E28" s="21">
        <f>'I-Cenário Base'!J28+SUMIF('II-a) Medidas a implementar'!$C:$C,$A28,'II-a) Medidas a implementar'!G:G)+SUMIF('II-c) Reflexos'!$D:$D,$A28,'II-c) Reflexos'!I:I)</f>
        <v>2270.6902316708347</v>
      </c>
      <c r="F28" s="21">
        <f>'I-Cenário Base'!K28+SUMIF('II-a) Medidas a implementar'!$C:$C,$A28,'II-a) Medidas a implementar'!H:H)+SUMIF('II-c) Reflexos'!$D:$D,$A28,'II-c) Reflexos'!J:J)</f>
        <v>2338.8109386209599</v>
      </c>
      <c r="G28" s="21">
        <f>'I-Cenário Base'!L28+SUMIF('II-a) Medidas a implementar'!$C:$C,$A28,'II-a) Medidas a implementar'!I:I)+SUMIF('II-c) Reflexos'!$D:$D,$A28,'II-c) Reflexos'!K:K)</f>
        <v>2408.9752667795888</v>
      </c>
      <c r="H28" s="21">
        <f>'I-Cenário Base'!M28+SUMIF('II-a) Medidas a implementar'!$C:$C,$A28,'II-a) Medidas a implementar'!J:J)+SUMIF('II-c) Reflexos'!$D:$D,$A28,'II-c) Reflexos'!L:L)</f>
        <v>2481.2445247829764</v>
      </c>
      <c r="I28" s="21">
        <f>'I-Cenário Base'!N28+SUMIF('II-a) Medidas a implementar'!$C:$C,$A28,'II-a) Medidas a implementar'!K:K)+SUMIF('II-c) Reflexos'!$D:$D,$A28,'II-c) Reflexos'!M:M)</f>
        <v>2555.6818605264657</v>
      </c>
      <c r="J28" s="21">
        <f>'I-Cenário Base'!O28+SUMIF('II-a) Medidas a implementar'!$C:$C,$A28,'II-a) Medidas a implementar'!L:L)+SUMIF('II-c) Reflexos'!$D:$D,$A28,'II-c) Reflexos'!N:N)</f>
        <v>2632.3523163422597</v>
      </c>
      <c r="K28" s="21">
        <f>'I-Cenário Base'!P28+SUMIF('II-a) Medidas a implementar'!$C:$C,$A28,'II-a) Medidas a implementar'!M:M)+SUMIF('II-c) Reflexos'!$D:$D,$A28,'II-c) Reflexos'!O:O)</f>
        <v>2711.3228858325274</v>
      </c>
    </row>
    <row r="29" spans="1:14" ht="20" customHeight="1" x14ac:dyDescent="0.35">
      <c r="A29" s="6" t="s">
        <v>17</v>
      </c>
      <c r="B29" s="5">
        <f t="shared" ref="B29" si="17">SUM(B30:B32)</f>
        <v>1235.9480107176385</v>
      </c>
      <c r="C29" s="5">
        <f t="shared" ref="C29:J29" si="18">SUM(C30:C32)</f>
        <v>1283.8632117577406</v>
      </c>
      <c r="D29" s="5">
        <f t="shared" si="18"/>
        <v>1326.4734259782781</v>
      </c>
      <c r="E29" s="5">
        <f t="shared" si="18"/>
        <v>1367.8714657289977</v>
      </c>
      <c r="F29" s="5">
        <f t="shared" si="18"/>
        <v>1410.5926008229901</v>
      </c>
      <c r="G29" s="5">
        <f t="shared" si="18"/>
        <v>1454.6806305205816</v>
      </c>
      <c r="H29" s="5">
        <f t="shared" si="18"/>
        <v>1500.1808758437498</v>
      </c>
      <c r="I29" s="5">
        <f t="shared" si="18"/>
        <v>1547.1402357428351</v>
      </c>
      <c r="J29" s="5">
        <f t="shared" si="18"/>
        <v>1595.6072454802559</v>
      </c>
      <c r="K29" s="5">
        <f t="shared" ref="K29" si="19">SUM(K30:K32)</f>
        <v>1645.6321373246551</v>
      </c>
    </row>
    <row r="30" spans="1:14" ht="20" customHeight="1" x14ac:dyDescent="0.35">
      <c r="A30" s="20" t="s">
        <v>18</v>
      </c>
      <c r="B30" s="21">
        <f>'I-Cenário Base'!G30+SUMIF('II-a) Medidas a implementar'!$C:$C,$A30,'II-a) Medidas a implementar'!D:D)+SUMIF('II-c) Reflexos'!$D:$D,$A30,'II-c) Reflexos'!F:F)</f>
        <v>0</v>
      </c>
      <c r="C30" s="21">
        <f>'I-Cenário Base'!H30+SUMIF('II-a) Medidas a implementar'!$C:$C,$A30,'II-a) Medidas a implementar'!E:E)+SUMIF('II-c) Reflexos'!$D:$D,$A30,'II-c) Reflexos'!G:G)</f>
        <v>0</v>
      </c>
      <c r="D30" s="21">
        <f>'I-Cenário Base'!I30+SUMIF('II-a) Medidas a implementar'!$C:$C,$A30,'II-a) Medidas a implementar'!F:F)+SUMIF('II-c) Reflexos'!$D:$D,$A30,'II-c) Reflexos'!H:H)</f>
        <v>0</v>
      </c>
      <c r="E30" s="21">
        <f>'I-Cenário Base'!J30+SUMIF('II-a) Medidas a implementar'!$C:$C,$A30,'II-a) Medidas a implementar'!G:G)+SUMIF('II-c) Reflexos'!$D:$D,$A30,'II-c) Reflexos'!I:I)</f>
        <v>0</v>
      </c>
      <c r="F30" s="21">
        <f>'I-Cenário Base'!K30+SUMIF('II-a) Medidas a implementar'!$C:$C,$A30,'II-a) Medidas a implementar'!H:H)+SUMIF('II-c) Reflexos'!$D:$D,$A30,'II-c) Reflexos'!J:J)</f>
        <v>0</v>
      </c>
      <c r="G30" s="21">
        <f>'I-Cenário Base'!L30+SUMIF('II-a) Medidas a implementar'!$C:$C,$A30,'II-a) Medidas a implementar'!I:I)+SUMIF('II-c) Reflexos'!$D:$D,$A30,'II-c) Reflexos'!K:K)</f>
        <v>0</v>
      </c>
      <c r="H30" s="21">
        <f>'I-Cenário Base'!M30+SUMIF('II-a) Medidas a implementar'!$C:$C,$A30,'II-a) Medidas a implementar'!J:J)+SUMIF('II-c) Reflexos'!$D:$D,$A30,'II-c) Reflexos'!L:L)</f>
        <v>0</v>
      </c>
      <c r="I30" s="21">
        <f>'I-Cenário Base'!N30+SUMIF('II-a) Medidas a implementar'!$C:$C,$A30,'II-a) Medidas a implementar'!K:K)+SUMIF('II-c) Reflexos'!$D:$D,$A30,'II-c) Reflexos'!M:M)</f>
        <v>0</v>
      </c>
      <c r="J30" s="21">
        <f>'I-Cenário Base'!O30+SUMIF('II-a) Medidas a implementar'!$C:$C,$A30,'II-a) Medidas a implementar'!L:L)+SUMIF('II-c) Reflexos'!$D:$D,$A30,'II-c) Reflexos'!N:N)</f>
        <v>0</v>
      </c>
      <c r="K30" s="21">
        <f>'I-Cenário Base'!P30+SUMIF('II-a) Medidas a implementar'!$C:$C,$A30,'II-a) Medidas a implementar'!M:M)+SUMIF('II-c) Reflexos'!$D:$D,$A30,'II-c) Reflexos'!O:O)</f>
        <v>0</v>
      </c>
    </row>
    <row r="31" spans="1:14" ht="20" customHeight="1" x14ac:dyDescent="0.35">
      <c r="A31" s="20" t="s">
        <v>118</v>
      </c>
      <c r="B31" s="21">
        <f>'I-Cenário Base'!G31+SUMIF('II-a) Medidas a implementar'!$C:$C,$A31,'II-a) Medidas a implementar'!D:D)+SUMIF('II-c) Reflexos'!$D:$D,$A31,'II-c) Reflexos'!F:F)</f>
        <v>70.340642717638417</v>
      </c>
      <c r="C31" s="21">
        <f>'I-Cenário Base'!H31+SUMIF('II-a) Medidas a implementar'!$C:$C,$A31,'II-a) Medidas a implementar'!E:E)+SUMIF('II-c) Reflexos'!$D:$D,$A31,'II-c) Reflexos'!G:G)</f>
        <v>73.962763773740491</v>
      </c>
      <c r="D31" s="21">
        <f>'I-Cenário Base'!I31+SUMIF('II-a) Medidas a implementar'!$C:$C,$A31,'II-a) Medidas a implementar'!F:F)+SUMIF('II-c) Reflexos'!$D:$D,$A31,'II-c) Reflexos'!H:H)</f>
        <v>77.856163658790194</v>
      </c>
      <c r="E31" s="21">
        <f>'I-Cenário Base'!J31+SUMIF('II-a) Medidas a implementar'!$C:$C,$A31,'II-a) Medidas a implementar'!G:G)+SUMIF('II-c) Reflexos'!$D:$D,$A31,'II-c) Reflexos'!I:I)</f>
        <v>81.795685539924989</v>
      </c>
      <c r="F31" s="21">
        <f>'I-Cenário Base'!K31+SUMIF('II-a) Medidas a implementar'!$C:$C,$A31,'II-a) Medidas a implementar'!H:H)+SUMIF('II-c) Reflexos'!$D:$D,$A31,'II-c) Reflexos'!J:J)</f>
        <v>85.934547228245194</v>
      </c>
      <c r="G31" s="21">
        <f>'I-Cenário Base'!L31+SUMIF('II-a) Medidas a implementar'!$C:$C,$A31,'II-a) Medidas a implementar'!I:I)+SUMIF('II-c) Reflexos'!$D:$D,$A31,'II-c) Reflexos'!K:K)</f>
        <v>90.282835317994397</v>
      </c>
      <c r="H31" s="21">
        <f>'I-Cenário Base'!M31+SUMIF('II-a) Medidas a implementar'!$C:$C,$A31,'II-a) Medidas a implementar'!J:J)+SUMIF('II-c) Reflexos'!$D:$D,$A31,'II-c) Reflexos'!L:L)</f>
        <v>94.851146785084921</v>
      </c>
      <c r="I31" s="21">
        <f>'I-Cenário Base'!N31+SUMIF('II-a) Medidas a implementar'!$C:$C,$A31,'II-a) Medidas a implementar'!K:K)+SUMIF('II-c) Reflexos'!$D:$D,$A31,'II-c) Reflexos'!M:M)</f>
        <v>99.650614812410225</v>
      </c>
      <c r="J31" s="21">
        <f>'I-Cenário Base'!O31+SUMIF('II-a) Medidas a implementar'!$C:$C,$A31,'II-a) Medidas a implementar'!L:L)+SUMIF('II-c) Reflexos'!$D:$D,$A31,'II-c) Reflexos'!N:N)</f>
        <v>104.69293592191819</v>
      </c>
      <c r="K31" s="21">
        <f>'I-Cenário Base'!P31+SUMIF('II-a) Medidas a implementar'!$C:$C,$A31,'II-a) Medidas a implementar'!M:M)+SUMIF('II-c) Reflexos'!$D:$D,$A31,'II-c) Reflexos'!O:O)</f>
        <v>109.99039847956726</v>
      </c>
    </row>
    <row r="32" spans="1:14" ht="20" customHeight="1" x14ac:dyDescent="0.35">
      <c r="A32" s="20" t="s">
        <v>19</v>
      </c>
      <c r="B32" s="21">
        <f>'I-Cenário Base'!G32+SUMIF('II-a) Medidas a implementar'!$C:$C,$A32,'II-a) Medidas a implementar'!D:D)+SUMIF('II-c) Reflexos'!$D:$D,$A32,'II-c) Reflexos'!F:F)</f>
        <v>1165.607368</v>
      </c>
      <c r="C32" s="21">
        <f>'I-Cenário Base'!H32+SUMIF('II-a) Medidas a implementar'!$C:$C,$A32,'II-a) Medidas a implementar'!E:E)+SUMIF('II-c) Reflexos'!$D:$D,$A32,'II-c) Reflexos'!G:G)</f>
        <v>1209.900447984</v>
      </c>
      <c r="D32" s="21">
        <f>'I-Cenário Base'!I32+SUMIF('II-a) Medidas a implementar'!$C:$C,$A32,'II-a) Medidas a implementar'!F:F)+SUMIF('II-c) Reflexos'!$D:$D,$A32,'II-c) Reflexos'!H:H)</f>
        <v>1248.617262319488</v>
      </c>
      <c r="E32" s="21">
        <f>'I-Cenário Base'!J32+SUMIF('II-a) Medidas a implementar'!$C:$C,$A32,'II-a) Medidas a implementar'!G:G)+SUMIF('II-c) Reflexos'!$D:$D,$A32,'II-c) Reflexos'!I:I)</f>
        <v>1286.0757801890727</v>
      </c>
      <c r="F32" s="21">
        <f>'I-Cenário Base'!K32+SUMIF('II-a) Medidas a implementar'!$C:$C,$A32,'II-a) Medidas a implementar'!H:H)+SUMIF('II-c) Reflexos'!$D:$D,$A32,'II-c) Reflexos'!J:J)</f>
        <v>1324.6580535947448</v>
      </c>
      <c r="G32" s="21">
        <f>'I-Cenário Base'!L32+SUMIF('II-a) Medidas a implementar'!$C:$C,$A32,'II-a) Medidas a implementar'!I:I)+SUMIF('II-c) Reflexos'!$D:$D,$A32,'II-c) Reflexos'!K:K)</f>
        <v>1364.3977952025873</v>
      </c>
      <c r="H32" s="21">
        <f>'I-Cenário Base'!M32+SUMIF('II-a) Medidas a implementar'!$C:$C,$A32,'II-a) Medidas a implementar'!J:J)+SUMIF('II-c) Reflexos'!$D:$D,$A32,'II-c) Reflexos'!L:L)</f>
        <v>1405.329729058665</v>
      </c>
      <c r="I32" s="21">
        <f>'I-Cenário Base'!N32+SUMIF('II-a) Medidas a implementar'!$C:$C,$A32,'II-a) Medidas a implementar'!K:K)+SUMIF('II-c) Reflexos'!$D:$D,$A32,'II-c) Reflexos'!M:M)</f>
        <v>1447.489620930425</v>
      </c>
      <c r="J32" s="21">
        <f>'I-Cenário Base'!O32+SUMIF('II-a) Medidas a implementar'!$C:$C,$A32,'II-a) Medidas a implementar'!L:L)+SUMIF('II-c) Reflexos'!$D:$D,$A32,'II-c) Reflexos'!N:N)</f>
        <v>1490.9143095583377</v>
      </c>
      <c r="K32" s="21">
        <f>'I-Cenário Base'!P32+SUMIF('II-a) Medidas a implementar'!$C:$C,$A32,'II-a) Medidas a implementar'!M:M)+SUMIF('II-c) Reflexos'!$D:$D,$A32,'II-c) Reflexos'!O:O)</f>
        <v>1535.6417388450877</v>
      </c>
    </row>
    <row r="33" spans="1:11" ht="20" customHeight="1" x14ac:dyDescent="0.35">
      <c r="A33" s="6" t="s">
        <v>20</v>
      </c>
      <c r="B33" s="5">
        <f>'I-Cenário Base'!G33+SUMIF('II-a) Medidas a implementar'!$C:$C,$A33,'II-a) Medidas a implementar'!D:D)+SUMIF('II-c) Reflexos'!$D:$D,$A33,'II-c) Reflexos'!F:F)</f>
        <v>7867.7427639999996</v>
      </c>
      <c r="C33" s="5">
        <f>'I-Cenário Base'!H33+SUMIF('II-a) Medidas a implementar'!$C:$C,$A33,'II-a) Medidas a implementar'!E:E)+SUMIF('II-c) Reflexos'!$D:$D,$A33,'II-c) Reflexos'!G:G)</f>
        <v>8272.8843098894158</v>
      </c>
      <c r="D33" s="5">
        <f>'I-Cenário Base'!I33+SUMIF('II-a) Medidas a implementar'!$C:$C,$A33,'II-a) Medidas a implementar'!F:F)+SUMIF('II-c) Reflexos'!$D:$D,$A33,'II-c) Reflexos'!H:H)</f>
        <v>8391.7866999243779</v>
      </c>
      <c r="E33" s="5">
        <f>'I-Cenário Base'!J33+SUMIF('II-a) Medidas a implementar'!$C:$C,$A33,'II-a) Medidas a implementar'!G:G)+SUMIF('II-c) Reflexos'!$D:$D,$A33,'II-c) Reflexos'!I:I)</f>
        <v>8816.5677789405527</v>
      </c>
      <c r="F33" s="5">
        <f>'I-Cenário Base'!K33+SUMIF('II-a) Medidas a implementar'!$C:$C,$A33,'II-a) Medidas a implementar'!H:H)+SUMIF('II-c) Reflexos'!$D:$D,$A33,'II-c) Reflexos'!J:J)</f>
        <v>9200.4189181019501</v>
      </c>
      <c r="G33" s="5">
        <f>'I-Cenário Base'!L33+SUMIF('II-a) Medidas a implementar'!$C:$C,$A33,'II-a) Medidas a implementar'!I:I)+SUMIF('II-c) Reflexos'!$D:$D,$A33,'II-c) Reflexos'!K:K)</f>
        <v>9665.9601153579079</v>
      </c>
      <c r="H33" s="5">
        <f>'I-Cenário Base'!M33+SUMIF('II-a) Medidas a implementar'!$C:$C,$A33,'II-a) Medidas a implementar'!J:J)+SUMIF('II-c) Reflexos'!$D:$D,$A33,'II-c) Reflexos'!L:L)</f>
        <v>10155.192987977891</v>
      </c>
      <c r="I33" s="5">
        <f>'I-Cenário Base'!N33+SUMIF('II-a) Medidas a implementar'!$C:$C,$A33,'II-a) Medidas a implementar'!K:K)+SUMIF('II-c) Reflexos'!$D:$D,$A33,'II-c) Reflexos'!M:M)</f>
        <v>10669.188586413589</v>
      </c>
      <c r="J33" s="5">
        <f>'I-Cenário Base'!O33+SUMIF('II-a) Medidas a implementar'!$C:$C,$A33,'II-a) Medidas a implementar'!L:L)+SUMIF('II-c) Reflexos'!$D:$D,$A33,'II-c) Reflexos'!N:N)</f>
        <v>11209.20032508349</v>
      </c>
      <c r="K33" s="5">
        <f>'I-Cenário Base'!P33+SUMIF('II-a) Medidas a implementar'!$C:$C,$A33,'II-a) Medidas a implementar'!M:M)+SUMIF('II-c) Reflexos'!$D:$D,$A33,'II-c) Reflexos'!O:O)</f>
        <v>11776.545064618085</v>
      </c>
    </row>
    <row r="34" spans="1:11" ht="20" customHeight="1" x14ac:dyDescent="0.35">
      <c r="A34" s="8" t="s">
        <v>21</v>
      </c>
      <c r="B34" s="9">
        <f t="shared" ref="B34" si="20">B8-B19-B30</f>
        <v>64395.76212275742</v>
      </c>
      <c r="C34" s="9">
        <f t="shared" ref="C34:J34" si="21">C8-C19-C30</f>
        <v>67209.107880819967</v>
      </c>
      <c r="D34" s="9">
        <f t="shared" si="21"/>
        <v>68435.350883051127</v>
      </c>
      <c r="E34" s="9">
        <f t="shared" si="21"/>
        <v>71578.493693198456</v>
      </c>
      <c r="F34" s="9">
        <f t="shared" si="21"/>
        <v>75677.15005172239</v>
      </c>
      <c r="G34" s="9">
        <f t="shared" si="21"/>
        <v>77906.306689236168</v>
      </c>
      <c r="H34" s="9">
        <f t="shared" si="21"/>
        <v>81500.057977340577</v>
      </c>
      <c r="I34" s="9">
        <f t="shared" si="21"/>
        <v>85265.630015931456</v>
      </c>
      <c r="J34" s="9">
        <f t="shared" si="21"/>
        <v>89211.41747307952</v>
      </c>
      <c r="K34" s="9">
        <f t="shared" ref="K34" si="22">K8-K19-K30</f>
        <v>93312.9546217772</v>
      </c>
    </row>
    <row r="35" spans="1:11" ht="20" customHeight="1" x14ac:dyDescent="0.35">
      <c r="A35" s="10" t="s">
        <v>22</v>
      </c>
      <c r="B35" s="4">
        <f t="shared" ref="B35" si="23">B36+B37+B38+B41+B42</f>
        <v>1367.0845046205384</v>
      </c>
      <c r="C35" s="4">
        <f t="shared" ref="C35:J35" si="24">C36+C37+C38+C41+C42</f>
        <v>431.05793612800966</v>
      </c>
      <c r="D35" s="4">
        <f t="shared" si="24"/>
        <v>2177.7864433321406</v>
      </c>
      <c r="E35" s="4">
        <f t="shared" si="24"/>
        <v>3099.9571998511706</v>
      </c>
      <c r="F35" s="4">
        <f t="shared" si="24"/>
        <v>2696.7422869551397</v>
      </c>
      <c r="G35" s="4">
        <f t="shared" si="24"/>
        <v>805.74815007506993</v>
      </c>
      <c r="H35" s="4">
        <f t="shared" si="24"/>
        <v>828.14627296886852</v>
      </c>
      <c r="I35" s="4">
        <f t="shared" si="24"/>
        <v>512.78674088109324</v>
      </c>
      <c r="J35" s="4">
        <f t="shared" si="24"/>
        <v>513.30240106967653</v>
      </c>
      <c r="K35" s="4">
        <f t="shared" ref="K35" si="25">K36+K37+K38+K41+K42</f>
        <v>539.27550256380221</v>
      </c>
    </row>
    <row r="36" spans="1:11" ht="20" customHeight="1" x14ac:dyDescent="0.35">
      <c r="A36" s="6" t="s">
        <v>23</v>
      </c>
      <c r="B36" s="5">
        <f>'I-Cenário Base'!G36+SUMIF('II-a) Medidas a implementar'!$C:$C,$A36,'II-a) Medidas a implementar'!D:D)+SUMIF('II-c) Reflexos'!$D:$D,$A36,'II-c) Reflexos'!F:F)</f>
        <v>108.3</v>
      </c>
      <c r="C36" s="5">
        <f>'I-Cenário Base'!H36+SUMIF('II-a) Medidas a implementar'!$C:$C,$A36,'II-a) Medidas a implementar'!E:E)+SUMIF('II-c) Reflexos'!$D:$D,$A36,'II-c) Reflexos'!G:G)</f>
        <v>68.423495699999989</v>
      </c>
      <c r="D36" s="5">
        <f>'I-Cenário Base'!I36+SUMIF('II-a) Medidas a implementar'!$C:$C,$A36,'II-a) Medidas a implementar'!F:F)+SUMIF('II-c) Reflexos'!$D:$D,$A36,'II-c) Reflexos'!H:H)</f>
        <v>1796.0629259600003</v>
      </c>
      <c r="E36" s="5">
        <f>'I-Cenário Base'!J36+SUMIF('II-a) Medidas a implementar'!$C:$C,$A36,'II-a) Medidas a implementar'!G:G)+SUMIF('II-c) Reflexos'!$D:$D,$A36,'II-c) Reflexos'!I:I)</f>
        <v>2698.9184725000005</v>
      </c>
      <c r="F36" s="5">
        <f>'I-Cenário Base'!K36+SUMIF('II-a) Medidas a implementar'!$C:$C,$A36,'II-a) Medidas a implementar'!H:H)+SUMIF('II-c) Reflexos'!$D:$D,$A36,'II-c) Reflexos'!J:J)</f>
        <v>2275.4110000000001</v>
      </c>
      <c r="G36" s="5">
        <f>'I-Cenário Base'!L36+SUMIF('II-a) Medidas a implementar'!$C:$C,$A36,'II-a) Medidas a implementar'!I:I)+SUMIF('II-c) Reflexos'!$D:$D,$A36,'II-c) Reflexos'!K:K)</f>
        <v>363.09750000000003</v>
      </c>
      <c r="H36" s="5">
        <f>'I-Cenário Base'!M36+SUMIF('II-a) Medidas a implementar'!$C:$C,$A36,'II-a) Medidas a implementar'!J:J)+SUMIF('II-c) Reflexos'!$D:$D,$A36,'II-c) Reflexos'!L:L)</f>
        <v>363.09750000000003</v>
      </c>
      <c r="I36" s="5">
        <f>'I-Cenário Base'!N36+SUMIF('II-a) Medidas a implementar'!$C:$C,$A36,'II-a) Medidas a implementar'!K:K)+SUMIF('II-c) Reflexos'!$D:$D,$A36,'II-c) Reflexos'!M:M)</f>
        <v>24.206500000000005</v>
      </c>
      <c r="J36" s="5">
        <f>'I-Cenário Base'!O36+SUMIF('II-a) Medidas a implementar'!$C:$C,$A36,'II-a) Medidas a implementar'!L:L)+SUMIF('II-c) Reflexos'!$D:$D,$A36,'II-c) Reflexos'!N:N)</f>
        <v>0</v>
      </c>
      <c r="K36" s="5">
        <f>'I-Cenário Base'!P36+SUMIF('II-a) Medidas a implementar'!$C:$C,$A36,'II-a) Medidas a implementar'!M:M)+SUMIF('II-c) Reflexos'!$D:$D,$A36,'II-c) Reflexos'!O:O)</f>
        <v>0</v>
      </c>
    </row>
    <row r="37" spans="1:11" ht="20" customHeight="1" x14ac:dyDescent="0.35">
      <c r="A37" s="6" t="s">
        <v>24</v>
      </c>
      <c r="B37" s="5">
        <f>'I-Cenário Base'!G37+SUMIF('II-a) Medidas a implementar'!$C:$C,$A37,'II-a) Medidas a implementar'!D:D)+SUMIF('II-c) Reflexos'!$D:$D,$A37,'II-c) Reflexos'!F:F)</f>
        <v>27.081246</v>
      </c>
      <c r="C37" s="5">
        <f>'I-Cenário Base'!H37+SUMIF('II-a) Medidas a implementar'!$C:$C,$A37,'II-a) Medidas a implementar'!E:E)+SUMIF('II-c) Reflexos'!$D:$D,$A37,'II-c) Reflexos'!G:G)</f>
        <v>28.475767681523998</v>
      </c>
      <c r="D37" s="5">
        <f>'I-Cenário Base'!I37+SUMIF('II-a) Medidas a implementar'!$C:$C,$A37,'II-a) Medidas a implementar'!F:F)+SUMIF('II-c) Reflexos'!$D:$D,$A37,'II-c) Reflexos'!H:H)</f>
        <v>29.974732092279424</v>
      </c>
      <c r="E37" s="5">
        <f>'I-Cenário Base'!J37+SUMIF('II-a) Medidas a implementar'!$C:$C,$A37,'II-a) Medidas a implementar'!G:G)+SUMIF('II-c) Reflexos'!$D:$D,$A37,'II-c) Reflexos'!I:I)</f>
        <v>31.491453536148764</v>
      </c>
      <c r="F37" s="5">
        <f>'I-Cenário Base'!K37+SUMIF('II-a) Medidas a implementar'!$C:$C,$A37,'II-a) Medidas a implementar'!H:H)+SUMIF('II-c) Reflexos'!$D:$D,$A37,'II-c) Reflexos'!J:J)</f>
        <v>33.084921085077895</v>
      </c>
      <c r="G37" s="5">
        <f>'I-Cenário Base'!L37+SUMIF('II-a) Medidas a implementar'!$C:$C,$A37,'II-a) Medidas a implementar'!I:I)+SUMIF('II-c) Reflexos'!$D:$D,$A37,'II-c) Reflexos'!K:K)</f>
        <v>34.759018091982838</v>
      </c>
      <c r="H37" s="5">
        <f>'I-Cenário Base'!M37+SUMIF('II-a) Medidas a implementar'!$C:$C,$A37,'II-a) Medidas a implementar'!J:J)+SUMIF('II-c) Reflexos'!$D:$D,$A37,'II-c) Reflexos'!L:L)</f>
        <v>36.517824407437168</v>
      </c>
      <c r="I37" s="5">
        <f>'I-Cenário Base'!N37+SUMIF('II-a) Medidas a implementar'!$C:$C,$A37,'II-a) Medidas a implementar'!K:K)+SUMIF('II-c) Reflexos'!$D:$D,$A37,'II-c) Reflexos'!M:M)</f>
        <v>38.365626322453487</v>
      </c>
      <c r="J37" s="5">
        <f>'I-Cenário Base'!O37+SUMIF('II-a) Medidas a implementar'!$C:$C,$A37,'II-a) Medidas a implementar'!L:L)+SUMIF('II-c) Reflexos'!$D:$D,$A37,'II-c) Reflexos'!N:N)</f>
        <v>40.306927014369634</v>
      </c>
      <c r="K37" s="5">
        <f>'I-Cenário Base'!P37+SUMIF('II-a) Medidas a implementar'!$C:$C,$A37,'II-a) Medidas a implementar'!M:M)+SUMIF('II-c) Reflexos'!$D:$D,$A37,'II-c) Reflexos'!O:O)</f>
        <v>42.346457521296735</v>
      </c>
    </row>
    <row r="38" spans="1:11" ht="20" customHeight="1" x14ac:dyDescent="0.35">
      <c r="A38" s="6" t="s">
        <v>25</v>
      </c>
      <c r="B38" s="5">
        <f t="shared" ref="B38" si="26">SUM(B39:B40)</f>
        <v>988.11539000000005</v>
      </c>
      <c r="C38" s="5">
        <f t="shared" ref="C38:J38" si="27">SUM(C39:C40)</f>
        <v>78.027490419201371</v>
      </c>
      <c r="D38" s="5">
        <f t="shared" si="27"/>
        <v>82.134857514868145</v>
      </c>
      <c r="E38" s="5">
        <f t="shared" si="27"/>
        <v>86.290881305120479</v>
      </c>
      <c r="F38" s="5">
        <f t="shared" si="27"/>
        <v>90.657199899159579</v>
      </c>
      <c r="G38" s="5">
        <f t="shared" si="27"/>
        <v>95.244454214057072</v>
      </c>
      <c r="H38" s="5">
        <f t="shared" si="27"/>
        <v>100.06382359728836</v>
      </c>
      <c r="I38" s="5">
        <f t="shared" si="27"/>
        <v>105.12705307131117</v>
      </c>
      <c r="J38" s="5">
        <f t="shared" si="27"/>
        <v>110.44648195671951</v>
      </c>
      <c r="K38" s="5">
        <f t="shared" ref="K38" si="28">SUM(K39:K40)</f>
        <v>116.03507394372951</v>
      </c>
    </row>
    <row r="39" spans="1:11" ht="20" customHeight="1" x14ac:dyDescent="0.35">
      <c r="A39" s="20" t="s">
        <v>26</v>
      </c>
      <c r="B39" s="21">
        <f>'I-Cenário Base'!G39+SUMIF('II-a) Medidas a implementar'!$C:$C,$A39,'II-a) Medidas a implementar'!D:D)+SUMIF('II-c) Reflexos'!$D:$D,$A39,'II-c) Reflexos'!F:F)</f>
        <v>966.78622367170772</v>
      </c>
      <c r="C39" s="21">
        <f>'I-Cenário Base'!H39+SUMIF('II-a) Medidas a implementar'!$C:$C,$A39,'II-a) Medidas a implementar'!E:E)+SUMIF('II-c) Reflexos'!$D:$D,$A39,'II-c) Reflexos'!G:G)</f>
        <v>55.6</v>
      </c>
      <c r="D39" s="21">
        <f>'I-Cenário Base'!I39+SUMIF('II-a) Medidas a implementar'!$C:$C,$A39,'II-a) Medidas a implementar'!F:F)+SUMIF('II-c) Reflexos'!$D:$D,$A39,'II-c) Reflexos'!H:H)</f>
        <v>58.526784000000006</v>
      </c>
      <c r="E39" s="21">
        <f>'I-Cenário Base'!J39+SUMIF('II-a) Medidas a implementar'!$C:$C,$A39,'II-a) Medidas a implementar'!G:G)+SUMIF('II-c) Reflexos'!$D:$D,$A39,'II-c) Reflexos'!I:I)</f>
        <v>61.488239270400008</v>
      </c>
      <c r="F39" s="21">
        <f>'I-Cenário Base'!K39+SUMIF('II-a) Medidas a implementar'!$C:$C,$A39,'II-a) Medidas a implementar'!H:H)+SUMIF('II-c) Reflexos'!$D:$D,$A39,'II-c) Reflexos'!J:J)</f>
        <v>64.599544177482258</v>
      </c>
      <c r="G39" s="21">
        <f>'I-Cenário Base'!L39+SUMIF('II-a) Medidas a implementar'!$C:$C,$A39,'II-a) Medidas a implementar'!I:I)+SUMIF('II-c) Reflexos'!$D:$D,$A39,'II-c) Reflexos'!K:K)</f>
        <v>67.868281112862874</v>
      </c>
      <c r="H39" s="21">
        <f>'I-Cenário Base'!M39+SUMIF('II-a) Medidas a implementar'!$C:$C,$A39,'II-a) Medidas a implementar'!J:J)+SUMIF('II-c) Reflexos'!$D:$D,$A39,'II-c) Reflexos'!L:L)</f>
        <v>71.302416137173736</v>
      </c>
      <c r="I39" s="21">
        <f>'I-Cenário Base'!N39+SUMIF('II-a) Medidas a implementar'!$C:$C,$A39,'II-a) Medidas a implementar'!K:K)+SUMIF('II-c) Reflexos'!$D:$D,$A39,'II-c) Reflexos'!M:M)</f>
        <v>74.910318393714732</v>
      </c>
      <c r="J39" s="21">
        <f>'I-Cenário Base'!O39+SUMIF('II-a) Medidas a implementar'!$C:$C,$A39,'II-a) Medidas a implementar'!L:L)+SUMIF('II-c) Reflexos'!$D:$D,$A39,'II-c) Reflexos'!N:N)</f>
        <v>78.700780504436693</v>
      </c>
      <c r="K39" s="21">
        <f>'I-Cenário Base'!P39+SUMIF('II-a) Medidas a implementar'!$C:$C,$A39,'II-a) Medidas a implementar'!M:M)+SUMIF('II-c) Reflexos'!$D:$D,$A39,'II-c) Reflexos'!O:O)</f>
        <v>82.683039997961188</v>
      </c>
    </row>
    <row r="40" spans="1:11" ht="20" customHeight="1" x14ac:dyDescent="0.35">
      <c r="A40" s="20" t="s">
        <v>27</v>
      </c>
      <c r="B40" s="21">
        <f>'I-Cenário Base'!G40+SUMIF('II-a) Medidas a implementar'!$C:$C,$A40,'II-a) Medidas a implementar'!D:D)+SUMIF('II-c) Reflexos'!$D:$D,$A40,'II-c) Reflexos'!F:F)</f>
        <v>21.329166328292292</v>
      </c>
      <c r="C40" s="21">
        <f>'I-Cenário Base'!H40+SUMIF('II-a) Medidas a implementar'!$C:$C,$A40,'II-a) Medidas a implementar'!E:E)+SUMIF('II-c) Reflexos'!$D:$D,$A40,'II-c) Reflexos'!G:G)</f>
        <v>22.427490419201373</v>
      </c>
      <c r="D40" s="21">
        <f>'I-Cenário Base'!I40+SUMIF('II-a) Medidas a implementar'!$C:$C,$A40,'II-a) Medidas a implementar'!F:F)+SUMIF('II-c) Reflexos'!$D:$D,$A40,'II-c) Reflexos'!H:H)</f>
        <v>23.608073514868135</v>
      </c>
      <c r="E40" s="21">
        <f>'I-Cenário Base'!J40+SUMIF('II-a) Medidas a implementar'!$C:$C,$A40,'II-a) Medidas a implementar'!G:G)+SUMIF('II-c) Reflexos'!$D:$D,$A40,'II-c) Reflexos'!I:I)</f>
        <v>24.802642034720463</v>
      </c>
      <c r="F40" s="21">
        <f>'I-Cenário Base'!K40+SUMIF('II-a) Medidas a implementar'!$C:$C,$A40,'II-a) Medidas a implementar'!H:H)+SUMIF('II-c) Reflexos'!$D:$D,$A40,'II-c) Reflexos'!J:J)</f>
        <v>26.057655721677321</v>
      </c>
      <c r="G40" s="21">
        <f>'I-Cenário Base'!L40+SUMIF('II-a) Medidas a implementar'!$C:$C,$A40,'II-a) Medidas a implementar'!I:I)+SUMIF('II-c) Reflexos'!$D:$D,$A40,'II-c) Reflexos'!K:K)</f>
        <v>27.376173101194198</v>
      </c>
      <c r="H40" s="21">
        <f>'I-Cenário Base'!M40+SUMIF('II-a) Medidas a implementar'!$C:$C,$A40,'II-a) Medidas a implementar'!J:J)+SUMIF('II-c) Reflexos'!$D:$D,$A40,'II-c) Reflexos'!L:L)</f>
        <v>28.761407460114626</v>
      </c>
      <c r="I40" s="21">
        <f>'I-Cenário Base'!N40+SUMIF('II-a) Medidas a implementar'!$C:$C,$A40,'II-a) Medidas a implementar'!K:K)+SUMIF('II-c) Reflexos'!$D:$D,$A40,'II-c) Reflexos'!M:M)</f>
        <v>30.216734677596428</v>
      </c>
      <c r="J40" s="21">
        <f>'I-Cenário Base'!O40+SUMIF('II-a) Medidas a implementar'!$C:$C,$A40,'II-a) Medidas a implementar'!L:L)+SUMIF('II-c) Reflexos'!$D:$D,$A40,'II-c) Reflexos'!N:N)</f>
        <v>31.745701452282809</v>
      </c>
      <c r="K40" s="21">
        <f>'I-Cenário Base'!P40+SUMIF('II-a) Medidas a implementar'!$C:$C,$A40,'II-a) Medidas a implementar'!M:M)+SUMIF('II-c) Reflexos'!$D:$D,$A40,'II-c) Reflexos'!O:O)</f>
        <v>33.352033945768319</v>
      </c>
    </row>
    <row r="41" spans="1:11" ht="20" customHeight="1" x14ac:dyDescent="0.35">
      <c r="A41" s="6" t="s">
        <v>28</v>
      </c>
      <c r="B41" s="5">
        <f>'I-Cenário Base'!G41+SUMIF('II-a) Medidas a implementar'!$C:$C,$A41,'II-a) Medidas a implementar'!D:D)+SUMIF('II-c) Reflexos'!$D:$D,$A41,'II-c) Reflexos'!F:F)</f>
        <v>243.383836</v>
      </c>
      <c r="C41" s="5">
        <f>'I-Cenário Base'!H41+SUMIF('II-a) Medidas a implementar'!$C:$C,$A41,'II-a) Medidas a implementar'!E:E)+SUMIF('II-c) Reflexos'!$D:$D,$A41,'II-c) Reflexos'!G:G)</f>
        <v>255.91664325098398</v>
      </c>
      <c r="D41" s="5">
        <f>'I-Cenário Base'!I41+SUMIF('II-a) Medidas a implementar'!$C:$C,$A41,'II-a) Medidas a implementar'!F:F)+SUMIF('II-c) Reflexos'!$D:$D,$A41,'II-c) Reflexos'!H:H)</f>
        <v>269.38809535171583</v>
      </c>
      <c r="E41" s="5">
        <f>'I-Cenário Base'!J41+SUMIF('II-a) Medidas a implementar'!$C:$C,$A41,'II-a) Medidas a implementar'!G:G)+SUMIF('II-c) Reflexos'!$D:$D,$A41,'II-c) Reflexos'!I:I)</f>
        <v>283.01913297651265</v>
      </c>
      <c r="F41" s="5">
        <f>'I-Cenário Base'!K41+SUMIF('II-a) Medidas a implementar'!$C:$C,$A41,'II-a) Medidas a implementar'!H:H)+SUMIF('II-c) Reflexos'!$D:$D,$A41,'II-c) Reflexos'!J:J)</f>
        <v>297.33990110512423</v>
      </c>
      <c r="G41" s="5">
        <f>'I-Cenário Base'!L41+SUMIF('II-a) Medidas a implementar'!$C:$C,$A41,'II-a) Medidas a implementar'!I:I)+SUMIF('II-c) Reflexos'!$D:$D,$A41,'II-c) Reflexos'!K:K)</f>
        <v>312.38530010104353</v>
      </c>
      <c r="H41" s="5">
        <f>'I-Cenário Base'!M41+SUMIF('II-a) Medidas a implementar'!$C:$C,$A41,'II-a) Medidas a implementar'!J:J)+SUMIF('II-c) Reflexos'!$D:$D,$A41,'II-c) Reflexos'!L:L)</f>
        <v>328.19199628615638</v>
      </c>
      <c r="I41" s="5">
        <f>'I-Cenário Base'!N41+SUMIF('II-a) Medidas a implementar'!$C:$C,$A41,'II-a) Medidas a implementar'!K:K)+SUMIF('II-c) Reflexos'!$D:$D,$A41,'II-c) Reflexos'!M:M)</f>
        <v>344.79851129823595</v>
      </c>
      <c r="J41" s="5">
        <f>'I-Cenário Base'!O41+SUMIF('II-a) Medidas a implementar'!$C:$C,$A41,'II-a) Medidas a implementar'!L:L)+SUMIF('II-c) Reflexos'!$D:$D,$A41,'II-c) Reflexos'!N:N)</f>
        <v>362.24531596992671</v>
      </c>
      <c r="K41" s="5">
        <f>'I-Cenário Base'!P41+SUMIF('II-a) Medidas a implementar'!$C:$C,$A41,'II-a) Medidas a implementar'!M:M)+SUMIF('II-c) Reflexos'!$D:$D,$A41,'II-c) Reflexos'!O:O)</f>
        <v>380.57492895800499</v>
      </c>
    </row>
    <row r="42" spans="1:11" ht="20" customHeight="1" x14ac:dyDescent="0.35">
      <c r="A42" s="6" t="s">
        <v>29</v>
      </c>
      <c r="B42" s="5">
        <f t="shared" ref="B42" si="29">SUM(B43:B44)</f>
        <v>0.20403262053836999</v>
      </c>
      <c r="C42" s="5">
        <f t="shared" ref="C42:J42" si="30">SUM(C43:C44)</f>
        <v>0.21453907630037281</v>
      </c>
      <c r="D42" s="5">
        <f t="shared" si="30"/>
        <v>0.22583241327682443</v>
      </c>
      <c r="E42" s="5">
        <f t="shared" si="30"/>
        <v>0.23725953338863176</v>
      </c>
      <c r="F42" s="5">
        <f t="shared" si="30"/>
        <v>0.24926486577809653</v>
      </c>
      <c r="G42" s="5">
        <f t="shared" si="30"/>
        <v>0.26187766798646822</v>
      </c>
      <c r="H42" s="5">
        <f t="shared" si="30"/>
        <v>0.27512867798658353</v>
      </c>
      <c r="I42" s="5">
        <f t="shared" si="30"/>
        <v>0.28905018909270469</v>
      </c>
      <c r="J42" s="5">
        <f t="shared" si="30"/>
        <v>0.30367612866079552</v>
      </c>
      <c r="K42" s="5">
        <f t="shared" ref="K42" si="31">SUM(K43:K44)</f>
        <v>0.31904214077103177</v>
      </c>
    </row>
    <row r="43" spans="1:11" ht="20" customHeight="1" x14ac:dyDescent="0.35">
      <c r="A43" s="20" t="s">
        <v>30</v>
      </c>
      <c r="B43" s="21">
        <f>'I-Cenário Base'!G43+SUMIF('II-a) Medidas a implementar'!$C:$C,$A43,'II-a) Medidas a implementar'!D:D)+SUMIF('II-c) Reflexos'!$D:$D,$A43,'II-c) Reflexos'!F:F)</f>
        <v>0</v>
      </c>
      <c r="C43" s="21">
        <f>'I-Cenário Base'!H43+SUMIF('II-a) Medidas a implementar'!$C:$C,$A43,'II-a) Medidas a implementar'!E:E)+SUMIF('II-c) Reflexos'!$D:$D,$A43,'II-c) Reflexos'!G:G)</f>
        <v>0</v>
      </c>
      <c r="D43" s="21">
        <f>'I-Cenário Base'!I43+SUMIF('II-a) Medidas a implementar'!$C:$C,$A43,'II-a) Medidas a implementar'!F:F)+SUMIF('II-c) Reflexos'!$D:$D,$A43,'II-c) Reflexos'!H:H)</f>
        <v>0</v>
      </c>
      <c r="E43" s="21">
        <f>'I-Cenário Base'!J43+SUMIF('II-a) Medidas a implementar'!$C:$C,$A43,'II-a) Medidas a implementar'!G:G)+SUMIF('II-c) Reflexos'!$D:$D,$A43,'II-c) Reflexos'!I:I)</f>
        <v>0</v>
      </c>
      <c r="F43" s="21">
        <f>'I-Cenário Base'!K43+SUMIF('II-a) Medidas a implementar'!$C:$C,$A43,'II-a) Medidas a implementar'!H:H)+SUMIF('II-c) Reflexos'!$D:$D,$A43,'II-c) Reflexos'!J:J)</f>
        <v>0</v>
      </c>
      <c r="G43" s="21">
        <f>'I-Cenário Base'!L43+SUMIF('II-a) Medidas a implementar'!$C:$C,$A43,'II-a) Medidas a implementar'!I:I)+SUMIF('II-c) Reflexos'!$D:$D,$A43,'II-c) Reflexos'!K:K)</f>
        <v>0</v>
      </c>
      <c r="H43" s="21">
        <f>'I-Cenário Base'!M43+SUMIF('II-a) Medidas a implementar'!$C:$C,$A43,'II-a) Medidas a implementar'!J:J)+SUMIF('II-c) Reflexos'!$D:$D,$A43,'II-c) Reflexos'!L:L)</f>
        <v>0</v>
      </c>
      <c r="I43" s="21">
        <f>'I-Cenário Base'!N43+SUMIF('II-a) Medidas a implementar'!$C:$C,$A43,'II-a) Medidas a implementar'!K:K)+SUMIF('II-c) Reflexos'!$D:$D,$A43,'II-c) Reflexos'!M:M)</f>
        <v>0</v>
      </c>
      <c r="J43" s="21">
        <f>'I-Cenário Base'!O43+SUMIF('II-a) Medidas a implementar'!$C:$C,$A43,'II-a) Medidas a implementar'!L:L)+SUMIF('II-c) Reflexos'!$D:$D,$A43,'II-c) Reflexos'!N:N)</f>
        <v>0</v>
      </c>
      <c r="K43" s="21">
        <f>'I-Cenário Base'!P43+SUMIF('II-a) Medidas a implementar'!$C:$C,$A43,'II-a) Medidas a implementar'!M:M)+SUMIF('II-c) Reflexos'!$D:$D,$A43,'II-c) Reflexos'!O:O)</f>
        <v>0</v>
      </c>
    </row>
    <row r="44" spans="1:11" ht="20" customHeight="1" x14ac:dyDescent="0.35">
      <c r="A44" s="20" t="s">
        <v>119</v>
      </c>
      <c r="B44" s="21">
        <f>'I-Cenário Base'!G44+SUMIF('II-a) Medidas a implementar'!$C:$C,$A44,'II-a) Medidas a implementar'!D:D)+SUMIF('II-c) Reflexos'!$D:$D,$A44,'II-c) Reflexos'!F:F)</f>
        <v>0.20403262053836999</v>
      </c>
      <c r="C44" s="21">
        <f>'I-Cenário Base'!H44+SUMIF('II-a) Medidas a implementar'!$C:$C,$A44,'II-a) Medidas a implementar'!E:E)+SUMIF('II-c) Reflexos'!$D:$D,$A44,'II-c) Reflexos'!G:G)</f>
        <v>0.21453907630037281</v>
      </c>
      <c r="D44" s="21">
        <f>'I-Cenário Base'!I44+SUMIF('II-a) Medidas a implementar'!$C:$C,$A44,'II-a) Medidas a implementar'!F:F)+SUMIF('II-c) Reflexos'!$D:$D,$A44,'II-c) Reflexos'!H:H)</f>
        <v>0.22583241327682443</v>
      </c>
      <c r="E44" s="21">
        <f>'I-Cenário Base'!J44+SUMIF('II-a) Medidas a implementar'!$C:$C,$A44,'II-a) Medidas a implementar'!G:G)+SUMIF('II-c) Reflexos'!$D:$D,$A44,'II-c) Reflexos'!I:I)</f>
        <v>0.23725953338863176</v>
      </c>
      <c r="F44" s="21">
        <f>'I-Cenário Base'!K44+SUMIF('II-a) Medidas a implementar'!$C:$C,$A44,'II-a) Medidas a implementar'!H:H)+SUMIF('II-c) Reflexos'!$D:$D,$A44,'II-c) Reflexos'!J:J)</f>
        <v>0.24926486577809653</v>
      </c>
      <c r="G44" s="21">
        <f>'I-Cenário Base'!L44+SUMIF('II-a) Medidas a implementar'!$C:$C,$A44,'II-a) Medidas a implementar'!I:I)+SUMIF('II-c) Reflexos'!$D:$D,$A44,'II-c) Reflexos'!K:K)</f>
        <v>0.26187766798646822</v>
      </c>
      <c r="H44" s="21">
        <f>'I-Cenário Base'!M44+SUMIF('II-a) Medidas a implementar'!$C:$C,$A44,'II-a) Medidas a implementar'!J:J)+SUMIF('II-c) Reflexos'!$D:$D,$A44,'II-c) Reflexos'!L:L)</f>
        <v>0.27512867798658353</v>
      </c>
      <c r="I44" s="21">
        <f>'I-Cenário Base'!N44+SUMIF('II-a) Medidas a implementar'!$C:$C,$A44,'II-a) Medidas a implementar'!K:K)+SUMIF('II-c) Reflexos'!$D:$D,$A44,'II-c) Reflexos'!M:M)</f>
        <v>0.28905018909270469</v>
      </c>
      <c r="J44" s="21">
        <f>'I-Cenário Base'!O44+SUMIF('II-a) Medidas a implementar'!$C:$C,$A44,'II-a) Medidas a implementar'!L:L)+SUMIF('II-c) Reflexos'!$D:$D,$A44,'II-c) Reflexos'!N:N)</f>
        <v>0.30367612866079552</v>
      </c>
      <c r="K44" s="21">
        <f>'I-Cenário Base'!P44+SUMIF('II-a) Medidas a implementar'!$C:$C,$A44,'II-a) Medidas a implementar'!M:M)+SUMIF('II-c) Reflexos'!$D:$D,$A44,'II-c) Reflexos'!O:O)</f>
        <v>0.31904214077103177</v>
      </c>
    </row>
    <row r="45" spans="1:11" ht="20" customHeight="1" x14ac:dyDescent="0.35">
      <c r="A45" s="8" t="s">
        <v>31</v>
      </c>
      <c r="B45" s="9">
        <f t="shared" ref="B45" si="32">B35-B36-B37-B39-B43</f>
        <v>264.91703494883075</v>
      </c>
      <c r="C45" s="9">
        <f t="shared" ref="C45:J45" si="33">C35-C36-C37-C39-C43</f>
        <v>278.55867274648563</v>
      </c>
      <c r="D45" s="9">
        <f t="shared" si="33"/>
        <v>293.22200127986093</v>
      </c>
      <c r="E45" s="9">
        <f t="shared" si="33"/>
        <v>308.05903454462134</v>
      </c>
      <c r="F45" s="9">
        <f t="shared" si="33"/>
        <v>323.64682169257946</v>
      </c>
      <c r="G45" s="9">
        <f t="shared" si="33"/>
        <v>340.02335087022419</v>
      </c>
      <c r="H45" s="9">
        <f t="shared" si="33"/>
        <v>357.22853242425759</v>
      </c>
      <c r="I45" s="9">
        <f t="shared" si="33"/>
        <v>375.30429616492506</v>
      </c>
      <c r="J45" s="9">
        <f t="shared" si="33"/>
        <v>394.29469355087019</v>
      </c>
      <c r="K45" s="9">
        <f t="shared" ref="K45" si="34">K35-K36-K37-K39-K43</f>
        <v>414.24600504454429</v>
      </c>
    </row>
    <row r="46" spans="1:11" ht="20" customHeight="1" x14ac:dyDescent="0.35">
      <c r="A46" s="11" t="s">
        <v>32</v>
      </c>
      <c r="B46" s="12">
        <f t="shared" ref="B46" si="35">B34+B45</f>
        <v>64660.679157706254</v>
      </c>
      <c r="C46" s="12">
        <f t="shared" ref="C46:J46" si="36">C34+C45</f>
        <v>67487.666553566451</v>
      </c>
      <c r="D46" s="12">
        <f t="shared" si="36"/>
        <v>68728.572884330992</v>
      </c>
      <c r="E46" s="12">
        <f t="shared" si="36"/>
        <v>71886.552727743081</v>
      </c>
      <c r="F46" s="12">
        <f t="shared" si="36"/>
        <v>76000.796873414976</v>
      </c>
      <c r="G46" s="12">
        <f t="shared" si="36"/>
        <v>78246.33004010639</v>
      </c>
      <c r="H46" s="12">
        <f t="shared" si="36"/>
        <v>81857.286509764832</v>
      </c>
      <c r="I46" s="12">
        <f t="shared" si="36"/>
        <v>85640.934312096375</v>
      </c>
      <c r="J46" s="12">
        <f t="shared" si="36"/>
        <v>89605.712166630386</v>
      </c>
      <c r="K46" s="12">
        <f t="shared" ref="K46" si="37">K34+K45</f>
        <v>93727.200626821752</v>
      </c>
    </row>
    <row r="47" spans="1:11" ht="20" customHeight="1" x14ac:dyDescent="0.35">
      <c r="A47" s="13" t="s">
        <v>33</v>
      </c>
      <c r="B47" s="3">
        <f t="shared" ref="B47" si="38">B48+B60</f>
        <v>64975.404181855178</v>
      </c>
      <c r="C47" s="3">
        <f t="shared" ref="C47:J47" si="39">C48+C60</f>
        <v>66896.097450670961</v>
      </c>
      <c r="D47" s="3">
        <f t="shared" si="39"/>
        <v>71171.561465849518</v>
      </c>
      <c r="E47" s="3">
        <f t="shared" si="39"/>
        <v>75608.67019877657</v>
      </c>
      <c r="F47" s="3">
        <f t="shared" si="39"/>
        <v>78532.241336318941</v>
      </c>
      <c r="G47" s="3">
        <f t="shared" si="39"/>
        <v>80332.913508546117</v>
      </c>
      <c r="H47" s="3">
        <f t="shared" si="39"/>
        <v>83660.906378119951</v>
      </c>
      <c r="I47" s="3">
        <f t="shared" si="39"/>
        <v>87264.271315344464</v>
      </c>
      <c r="J47" s="3">
        <f t="shared" si="39"/>
        <v>89143.059406622662</v>
      </c>
      <c r="K47" s="3">
        <f t="shared" ref="K47" si="40">K48+K60</f>
        <v>92628.800794558338</v>
      </c>
    </row>
    <row r="48" spans="1:11" ht="20" customHeight="1" x14ac:dyDescent="0.35">
      <c r="A48" s="10" t="s">
        <v>34</v>
      </c>
      <c r="B48" s="4">
        <f t="shared" ref="B48" si="41">B49+B54+B55</f>
        <v>61231.770169348427</v>
      </c>
      <c r="C48" s="4">
        <f t="shared" ref="C48:J48" si="42">C49+C54+C55</f>
        <v>64803.163958408237</v>
      </c>
      <c r="D48" s="4">
        <f t="shared" si="42"/>
        <v>68791.41482322487</v>
      </c>
      <c r="E48" s="4">
        <f t="shared" si="42"/>
        <v>72867.69495687318</v>
      </c>
      <c r="F48" s="4">
        <f t="shared" si="42"/>
        <v>75357.939914936229</v>
      </c>
      <c r="G48" s="4">
        <f t="shared" si="42"/>
        <v>76691.170038966375</v>
      </c>
      <c r="H48" s="4">
        <f t="shared" si="42"/>
        <v>79493.736900286152</v>
      </c>
      <c r="I48" s="4">
        <f t="shared" si="42"/>
        <v>82305.484138835905</v>
      </c>
      <c r="J48" s="4">
        <f t="shared" si="42"/>
        <v>83286.992295500415</v>
      </c>
      <c r="K48" s="4">
        <f t="shared" ref="K48" si="43">K49+K54+K55</f>
        <v>85980.691864027234</v>
      </c>
    </row>
    <row r="49" spans="1:11" ht="20" customHeight="1" x14ac:dyDescent="0.35">
      <c r="A49" s="6" t="s">
        <v>35</v>
      </c>
      <c r="B49" s="5">
        <f t="shared" ref="B49" si="44">SUM(B50:B53)</f>
        <v>32607.460877553949</v>
      </c>
      <c r="C49" s="5">
        <f t="shared" ref="C49:J49" si="45">SUM(C50:C53)</f>
        <v>33945.454798394021</v>
      </c>
      <c r="D49" s="5">
        <f t="shared" si="45"/>
        <v>36546.477021658109</v>
      </c>
      <c r="E49" s="5">
        <f t="shared" si="45"/>
        <v>38604.151929588166</v>
      </c>
      <c r="F49" s="5">
        <f t="shared" si="45"/>
        <v>39150.52929662454</v>
      </c>
      <c r="G49" s="5">
        <f t="shared" si="45"/>
        <v>38489.89128191748</v>
      </c>
      <c r="H49" s="5">
        <f t="shared" si="45"/>
        <v>39813.935793767661</v>
      </c>
      <c r="I49" s="5">
        <f t="shared" si="45"/>
        <v>41188.185311100955</v>
      </c>
      <c r="J49" s="5">
        <f t="shared" si="45"/>
        <v>40715.387740244405</v>
      </c>
      <c r="K49" s="5">
        <f t="shared" ref="K49" si="46">SUM(K50:K53)</f>
        <v>41924.849372451739</v>
      </c>
    </row>
    <row r="50" spans="1:11" ht="20" customHeight="1" x14ac:dyDescent="0.35">
      <c r="A50" s="20" t="s">
        <v>36</v>
      </c>
      <c r="B50" s="21">
        <f>'I-Cenário Base'!G50+SUMIF('II-a) Medidas a implementar'!$C:$C,$A50,'II-a) Medidas a implementar'!D:D)+SUMIF('II-c) Reflexos'!$D:$D,$A50,'II-c) Reflexos'!F:F)</f>
        <v>11797.954511600947</v>
      </c>
      <c r="C50" s="21">
        <f>'I-Cenário Base'!H50+SUMIF('II-a) Medidas a implementar'!$C:$C,$A50,'II-a) Medidas a implementar'!E:E)+SUMIF('II-c) Reflexos'!$D:$D,$A50,'II-c) Reflexos'!G:G)</f>
        <v>12246.276783041783</v>
      </c>
      <c r="D50" s="21">
        <f>'I-Cenário Base'!I50+SUMIF('II-a) Medidas a implementar'!$C:$C,$A50,'II-a) Medidas a implementar'!F:F)+SUMIF('II-c) Reflexos'!$D:$D,$A50,'II-c) Reflexos'!H:H)</f>
        <v>12638.157640099122</v>
      </c>
      <c r="E50" s="21">
        <f>'I-Cenário Base'!J50+SUMIF('II-a) Medidas a implementar'!$C:$C,$A50,'II-a) Medidas a implementar'!G:G)+SUMIF('II-c) Reflexos'!$D:$D,$A50,'II-c) Reflexos'!I:I)</f>
        <v>13017.302369302095</v>
      </c>
      <c r="F50" s="21">
        <f>'I-Cenário Base'!K50+SUMIF('II-a) Medidas a implementar'!$C:$C,$A50,'II-a) Medidas a implementar'!H:H)+SUMIF('II-c) Reflexos'!$D:$D,$A50,'II-c) Reflexos'!J:J)</f>
        <v>13407.821440381158</v>
      </c>
      <c r="G50" s="21">
        <f>'I-Cenário Base'!L50+SUMIF('II-a) Medidas a implementar'!$C:$C,$A50,'II-a) Medidas a implementar'!I:I)+SUMIF('II-c) Reflexos'!$D:$D,$A50,'II-c) Reflexos'!K:K)</f>
        <v>13810.056083592593</v>
      </c>
      <c r="H50" s="21">
        <f>'I-Cenário Base'!M50+SUMIF('II-a) Medidas a implementar'!$C:$C,$A50,'II-a) Medidas a implementar'!J:J)+SUMIF('II-c) Reflexos'!$D:$D,$A50,'II-c) Reflexos'!L:L)</f>
        <v>14224.357766100371</v>
      </c>
      <c r="I50" s="21">
        <f>'I-Cenário Base'!N50+SUMIF('II-a) Medidas a implementar'!$C:$C,$A50,'II-a) Medidas a implementar'!K:K)+SUMIF('II-c) Reflexos'!$D:$D,$A50,'II-c) Reflexos'!M:M)</f>
        <v>14651.088499083382</v>
      </c>
      <c r="J50" s="21">
        <f>'I-Cenário Base'!O50+SUMIF('II-a) Medidas a implementar'!$C:$C,$A50,'II-a) Medidas a implementar'!L:L)+SUMIF('II-c) Reflexos'!$D:$D,$A50,'II-c) Reflexos'!N:N)</f>
        <v>15090.621154055883</v>
      </c>
      <c r="K50" s="21">
        <f>'I-Cenário Base'!P50+SUMIF('II-a) Medidas a implementar'!$C:$C,$A50,'II-a) Medidas a implementar'!M:M)+SUMIF('II-c) Reflexos'!$D:$D,$A50,'II-c) Reflexos'!O:O)</f>
        <v>15543.33978867756</v>
      </c>
    </row>
    <row r="51" spans="1:11" ht="20" customHeight="1" x14ac:dyDescent="0.35">
      <c r="A51" s="20" t="s">
        <v>37</v>
      </c>
      <c r="B51" s="21">
        <f>'I-Cenário Base'!G51+SUMIF('II-a) Medidas a implementar'!$C:$C,$A51,'II-a) Medidas a implementar'!D:D)+SUMIF('II-c) Reflexos'!$D:$D,$A51,'II-c) Reflexos'!F:F)</f>
        <v>18313.231365953001</v>
      </c>
      <c r="C51" s="21">
        <f>'I-Cenário Base'!H51+SUMIF('II-a) Medidas a implementar'!$C:$C,$A51,'II-a) Medidas a implementar'!E:E)+SUMIF('II-c) Reflexos'!$D:$D,$A51,'II-c) Reflexos'!G:G)</f>
        <v>19009.134157859215</v>
      </c>
      <c r="D51" s="21">
        <f>'I-Cenário Base'!I51+SUMIF('II-a) Medidas a implementar'!$C:$C,$A51,'II-a) Medidas a implementar'!F:F)+SUMIF('II-c) Reflexos'!$D:$D,$A51,'II-c) Reflexos'!H:H)</f>
        <v>19617.426450910709</v>
      </c>
      <c r="E51" s="21">
        <f>'I-Cenário Base'!J51+SUMIF('II-a) Medidas a implementar'!$C:$C,$A51,'II-a) Medidas a implementar'!G:G)+SUMIF('II-c) Reflexos'!$D:$D,$A51,'II-c) Reflexos'!I:I)</f>
        <v>20205.94924443803</v>
      </c>
      <c r="F51" s="21">
        <f>'I-Cenário Base'!K51+SUMIF('II-a) Medidas a implementar'!$C:$C,$A51,'II-a) Medidas a implementar'!H:H)+SUMIF('II-c) Reflexos'!$D:$D,$A51,'II-c) Reflexos'!J:J)</f>
        <v>20812.127721771172</v>
      </c>
      <c r="G51" s="21">
        <f>'I-Cenário Base'!L51+SUMIF('II-a) Medidas a implementar'!$C:$C,$A51,'II-a) Medidas a implementar'!I:I)+SUMIF('II-c) Reflexos'!$D:$D,$A51,'II-c) Reflexos'!K:K)</f>
        <v>21436.491553424308</v>
      </c>
      <c r="H51" s="21">
        <f>'I-Cenário Base'!M51+SUMIF('II-a) Medidas a implementar'!$C:$C,$A51,'II-a) Medidas a implementar'!J:J)+SUMIF('II-c) Reflexos'!$D:$D,$A51,'II-c) Reflexos'!L:L)</f>
        <v>22079.586300027036</v>
      </c>
      <c r="I51" s="21">
        <f>'I-Cenário Base'!N51+SUMIF('II-a) Medidas a implementar'!$C:$C,$A51,'II-a) Medidas a implementar'!K:K)+SUMIF('II-c) Reflexos'!$D:$D,$A51,'II-c) Reflexos'!M:M)</f>
        <v>22741.97388902785</v>
      </c>
      <c r="J51" s="21">
        <f>'I-Cenário Base'!O51+SUMIF('II-a) Medidas a implementar'!$C:$C,$A51,'II-a) Medidas a implementar'!L:L)+SUMIF('II-c) Reflexos'!$D:$D,$A51,'II-c) Reflexos'!N:N)</f>
        <v>23424.233105698684</v>
      </c>
      <c r="K51" s="21">
        <f>'I-Cenário Base'!P51+SUMIF('II-a) Medidas a implementar'!$C:$C,$A51,'II-a) Medidas a implementar'!M:M)+SUMIF('II-c) Reflexos'!$D:$D,$A51,'II-c) Reflexos'!O:O)</f>
        <v>24126.960098869644</v>
      </c>
    </row>
    <row r="52" spans="1:11" ht="20" customHeight="1" x14ac:dyDescent="0.35">
      <c r="A52" s="20" t="s">
        <v>38</v>
      </c>
      <c r="B52" s="21">
        <f>'I-Cenário Base'!G52+SUMIF('II-a) Medidas a implementar'!$C:$C,$A52,'II-a) Medidas a implementar'!D:D)+SUMIF('II-c) Reflexos'!$D:$D,$A52,'II-c) Reflexos'!F:F)</f>
        <v>1088.6051709999999</v>
      </c>
      <c r="C52" s="21">
        <f>'I-Cenário Base'!H52+SUMIF('II-a) Medidas a implementar'!$C:$C,$A52,'II-a) Medidas a implementar'!E:E)+SUMIF('II-c) Reflexos'!$D:$D,$A52,'II-c) Reflexos'!G:G)</f>
        <v>1228.8825749910181</v>
      </c>
      <c r="D52" s="21">
        <f>'I-Cenário Base'!I52+SUMIF('II-a) Medidas a implementar'!$C:$C,$A52,'II-a) Medidas a implementar'!F:F)+SUMIF('II-c) Reflexos'!$D:$D,$A52,'II-c) Reflexos'!H:H)</f>
        <v>2782.9744871062135</v>
      </c>
      <c r="E52" s="21">
        <f>'I-Cenário Base'!J52+SUMIF('II-a) Medidas a implementar'!$C:$C,$A52,'II-a) Medidas a implementar'!G:G)+SUMIF('II-c) Reflexos'!$D:$D,$A52,'II-c) Reflexos'!I:I)</f>
        <v>3827.744318999712</v>
      </c>
      <c r="F52" s="21">
        <f>'I-Cenário Base'!K52+SUMIF('II-a) Medidas a implementar'!$C:$C,$A52,'II-a) Medidas a implementar'!H:H)+SUMIF('II-c) Reflexos'!$D:$D,$A52,'II-c) Reflexos'!J:J)</f>
        <v>3330.8294577184315</v>
      </c>
      <c r="G52" s="21">
        <f>'I-Cenário Base'!L52+SUMIF('II-a) Medidas a implementar'!$C:$C,$A52,'II-a) Medidas a implementar'!I:I)+SUMIF('II-c) Reflexos'!$D:$D,$A52,'II-c) Reflexos'!K:K)</f>
        <v>1595.6004478441846</v>
      </c>
      <c r="H52" s="21">
        <f>'I-Cenário Base'!M52+SUMIF('II-a) Medidas a implementar'!$C:$C,$A52,'II-a) Medidas a implementar'!J:J)+SUMIF('II-c) Reflexos'!$D:$D,$A52,'II-c) Reflexos'!L:L)</f>
        <v>1812.8162346721717</v>
      </c>
      <c r="I52" s="21">
        <f>'I-Cenário Base'!N52+SUMIF('II-a) Medidas a implementar'!$C:$C,$A52,'II-a) Medidas a implementar'!K:K)+SUMIF('II-c) Reflexos'!$D:$D,$A52,'II-c) Reflexos'!M:M)</f>
        <v>2047.0321652325961</v>
      </c>
      <c r="J52" s="21">
        <f>'I-Cenário Base'!O52+SUMIF('II-a) Medidas a implementar'!$C:$C,$A52,'II-a) Medidas a implementar'!L:L)+SUMIF('II-c) Reflexos'!$D:$D,$A52,'II-c) Reflexos'!N:N)</f>
        <v>400</v>
      </c>
      <c r="K52" s="21">
        <f>'I-Cenário Base'!P52+SUMIF('II-a) Medidas a implementar'!$C:$C,$A52,'II-a) Medidas a implementar'!M:M)+SUMIF('II-c) Reflexos'!$D:$D,$A52,'II-c) Reflexos'!O:O)</f>
        <v>400</v>
      </c>
    </row>
    <row r="53" spans="1:11" ht="20" customHeight="1" x14ac:dyDescent="0.35">
      <c r="A53" s="20" t="s">
        <v>39</v>
      </c>
      <c r="B53" s="21">
        <f>'I-Cenário Base'!G53+SUMIF('II-a) Medidas a implementar'!$C:$C,$A53,'II-a) Medidas a implementar'!D:D)+SUMIF('II-c) Reflexos'!$D:$D,$A53,'II-c) Reflexos'!F:F)</f>
        <v>1407.6698290000022</v>
      </c>
      <c r="C53" s="21">
        <f>'I-Cenário Base'!H53+SUMIF('II-a) Medidas a implementar'!$C:$C,$A53,'II-a) Medidas a implementar'!E:E)+SUMIF('II-c) Reflexos'!$D:$D,$A53,'II-c) Reflexos'!G:G)</f>
        <v>1461.1612825020025</v>
      </c>
      <c r="D53" s="21">
        <f>'I-Cenário Base'!I53+SUMIF('II-a) Medidas a implementar'!$C:$C,$A53,'II-a) Medidas a implementar'!F:F)+SUMIF('II-c) Reflexos'!$D:$D,$A53,'II-c) Reflexos'!H:H)</f>
        <v>1507.9184435420666</v>
      </c>
      <c r="E53" s="21">
        <f>'I-Cenário Base'!J53+SUMIF('II-a) Medidas a implementar'!$C:$C,$A53,'II-a) Medidas a implementar'!G:G)+SUMIF('II-c) Reflexos'!$D:$D,$A53,'II-c) Reflexos'!I:I)</f>
        <v>1553.1559968483286</v>
      </c>
      <c r="F53" s="21">
        <f>'I-Cenário Base'!K53+SUMIF('II-a) Medidas a implementar'!$C:$C,$A53,'II-a) Medidas a implementar'!H:H)+SUMIF('II-c) Reflexos'!$D:$D,$A53,'II-c) Reflexos'!J:J)</f>
        <v>1599.7506767537786</v>
      </c>
      <c r="G53" s="21">
        <f>'I-Cenário Base'!L53+SUMIF('II-a) Medidas a implementar'!$C:$C,$A53,'II-a) Medidas a implementar'!I:I)+SUMIF('II-c) Reflexos'!$D:$D,$A53,'II-c) Reflexos'!K:K)</f>
        <v>1647.7431970563921</v>
      </c>
      <c r="H53" s="21">
        <f>'I-Cenário Base'!M53+SUMIF('II-a) Medidas a implementar'!$C:$C,$A53,'II-a) Medidas a implementar'!J:J)+SUMIF('II-c) Reflexos'!$D:$D,$A53,'II-c) Reflexos'!L:L)</f>
        <v>1697.175492968084</v>
      </c>
      <c r="I53" s="21">
        <f>'I-Cenário Base'!N53+SUMIF('II-a) Medidas a implementar'!$C:$C,$A53,'II-a) Medidas a implementar'!K:K)+SUMIF('II-c) Reflexos'!$D:$D,$A53,'II-c) Reflexos'!M:M)</f>
        <v>1748.0907577571265</v>
      </c>
      <c r="J53" s="21">
        <f>'I-Cenário Base'!O53+SUMIF('II-a) Medidas a implementar'!$C:$C,$A53,'II-a) Medidas a implementar'!L:L)+SUMIF('II-c) Reflexos'!$D:$D,$A53,'II-c) Reflexos'!N:N)</f>
        <v>1800.5334804898405</v>
      </c>
      <c r="K53" s="21">
        <f>'I-Cenário Base'!P53+SUMIF('II-a) Medidas a implementar'!$C:$C,$A53,'II-a) Medidas a implementar'!M:M)+SUMIF('II-c) Reflexos'!$D:$D,$A53,'II-c) Reflexos'!O:O)</f>
        <v>1854.5494849045358</v>
      </c>
    </row>
    <row r="54" spans="1:11" ht="20" customHeight="1" x14ac:dyDescent="0.35">
      <c r="A54" s="6" t="s">
        <v>40</v>
      </c>
      <c r="B54" s="5">
        <f>'I-Cenário Base'!G54+SUMIF('II-a) Medidas a implementar'!$C:$C,$A54,'II-a) Medidas a implementar'!D:D)+SUMIF('II-c) Reflexos'!$D:$D,$A54,'II-c) Reflexos'!F:F)</f>
        <v>552.90023427478013</v>
      </c>
      <c r="C54" s="5">
        <f>'I-Cenário Base'!H54+SUMIF('II-a) Medidas a implementar'!$C:$C,$A54,'II-a) Medidas a implementar'!E:E)+SUMIF('II-c) Reflexos'!$D:$D,$A54,'II-c) Reflexos'!G:G)</f>
        <v>1539.0774423620003</v>
      </c>
      <c r="D54" s="5">
        <f>'I-Cenário Base'!I54+SUMIF('II-a) Medidas a implementar'!$C:$C,$A54,'II-a) Medidas a implementar'!F:F)+SUMIF('II-c) Reflexos'!$D:$D,$A54,'II-c) Reflexos'!H:H)</f>
        <v>2225.4282926688679</v>
      </c>
      <c r="E54" s="5">
        <f>'I-Cenário Base'!J54+SUMIF('II-a) Medidas a implementar'!$C:$C,$A54,'II-a) Medidas a implementar'!G:G)+SUMIF('II-c) Reflexos'!$D:$D,$A54,'II-c) Reflexos'!I:I)</f>
        <v>3049.0476703483278</v>
      </c>
      <c r="F54" s="5">
        <f>'I-Cenário Base'!K54+SUMIF('II-a) Medidas a implementar'!$C:$C,$A54,'II-a) Medidas a implementar'!H:H)+SUMIF('II-c) Reflexos'!$D:$D,$A54,'II-c) Reflexos'!J:J)</f>
        <v>3851.2307737737897</v>
      </c>
      <c r="G54" s="5">
        <f>'I-Cenário Base'!L54+SUMIF('II-a) Medidas a implementar'!$C:$C,$A54,'II-a) Medidas a implementar'!I:I)+SUMIF('II-c) Reflexos'!$D:$D,$A54,'II-c) Reflexos'!K:K)</f>
        <v>4551.8862488833101</v>
      </c>
      <c r="H54" s="5">
        <f>'I-Cenário Base'!M54+SUMIF('II-a) Medidas a implementar'!$C:$C,$A54,'II-a) Medidas a implementar'!J:J)+SUMIF('II-c) Reflexos'!$D:$D,$A54,'II-c) Reflexos'!L:L)</f>
        <v>4681.8541904027024</v>
      </c>
      <c r="I54" s="5">
        <f>'I-Cenário Base'!N54+SUMIF('II-a) Medidas a implementar'!$C:$C,$A54,'II-a) Medidas a implementar'!K:K)+SUMIF('II-c) Reflexos'!$D:$D,$A54,'II-c) Reflexos'!M:M)</f>
        <v>4713.1779899861449</v>
      </c>
      <c r="J54" s="5">
        <f>'I-Cenário Base'!O54+SUMIF('II-a) Medidas a implementar'!$C:$C,$A54,'II-a) Medidas a implementar'!L:L)+SUMIF('II-c) Reflexos'!$D:$D,$A54,'II-c) Reflexos'!N:N)</f>
        <v>4701.0929312825119</v>
      </c>
      <c r="K54" s="5">
        <f>'I-Cenário Base'!P54+SUMIF('II-a) Medidas a implementar'!$C:$C,$A54,'II-a) Medidas a implementar'!M:M)+SUMIF('II-c) Reflexos'!$D:$D,$A54,'II-c) Reflexos'!O:O)</f>
        <v>4656.0039677691502</v>
      </c>
    </row>
    <row r="55" spans="1:11" ht="20" customHeight="1" x14ac:dyDescent="0.35">
      <c r="A55" s="6" t="s">
        <v>41</v>
      </c>
      <c r="B55" s="5">
        <f t="shared" ref="B55" si="47">SUM(B56:B58)</f>
        <v>28071.409057519693</v>
      </c>
      <c r="C55" s="5">
        <f t="shared" ref="C55:J55" si="48">SUM(C56:C58)</f>
        <v>29318.631717652213</v>
      </c>
      <c r="D55" s="5">
        <f t="shared" si="48"/>
        <v>30019.509508897889</v>
      </c>
      <c r="E55" s="5">
        <f t="shared" si="48"/>
        <v>31214.495356936684</v>
      </c>
      <c r="F55" s="5">
        <f t="shared" si="48"/>
        <v>32356.179844537906</v>
      </c>
      <c r="G55" s="5">
        <f t="shared" si="48"/>
        <v>33649.392508165591</v>
      </c>
      <c r="H55" s="5">
        <f t="shared" si="48"/>
        <v>34997.94691611579</v>
      </c>
      <c r="I55" s="5">
        <f t="shared" si="48"/>
        <v>36404.120837748807</v>
      </c>
      <c r="J55" s="5">
        <f t="shared" si="48"/>
        <v>37870.511623973507</v>
      </c>
      <c r="K55" s="5">
        <f t="shared" ref="K55" si="49">SUM(K56:K58)</f>
        <v>39399.838523806349</v>
      </c>
    </row>
    <row r="56" spans="1:11" ht="20" customHeight="1" x14ac:dyDescent="0.35">
      <c r="A56" s="20" t="s">
        <v>42</v>
      </c>
      <c r="B56" s="21">
        <f>'I-Cenário Base'!G56+SUMIF('II-a) Medidas a implementar'!$C:$C,$A56,'II-a) Medidas a implementar'!D:D)+SUMIF('II-c) Reflexos'!$D:$D,$A56,'II-c) Reflexos'!F:F)</f>
        <v>13376.990954999999</v>
      </c>
      <c r="C56" s="21">
        <f>'I-Cenário Base'!H56+SUMIF('II-a) Medidas a implementar'!$C:$C,$A56,'II-a) Medidas a implementar'!E:E)+SUMIF('II-c) Reflexos'!$D:$D,$A56,'II-c) Reflexos'!G:G)</f>
        <v>14065.82572723677</v>
      </c>
      <c r="D56" s="21">
        <f>'I-Cenário Base'!I56+SUMIF('II-a) Medidas a implementar'!$C:$C,$A56,'II-a) Medidas a implementar'!F:F)+SUMIF('II-c) Reflexos'!$D:$D,$A56,'II-c) Reflexos'!H:H)</f>
        <v>14278.613726789154</v>
      </c>
      <c r="E56" s="21">
        <f>'I-Cenário Base'!J56+SUMIF('II-a) Medidas a implementar'!$C:$C,$A56,'II-a) Medidas a implementar'!G:G)+SUMIF('II-c) Reflexos'!$D:$D,$A56,'II-c) Reflexos'!I:I)</f>
        <v>15001.372701364686</v>
      </c>
      <c r="F56" s="21">
        <f>'I-Cenário Base'!K56+SUMIF('II-a) Medidas a implementar'!$C:$C,$A56,'II-a) Medidas a implementar'!H:H)+SUMIF('II-c) Reflexos'!$D:$D,$A56,'II-c) Reflexos'!J:J)</f>
        <v>15656.663509298747</v>
      </c>
      <c r="G56" s="21">
        <f>'I-Cenário Base'!L56+SUMIF('II-a) Medidas a implementar'!$C:$C,$A56,'II-a) Medidas a implementar'!I:I)+SUMIF('II-c) Reflexos'!$D:$D,$A56,'II-c) Reflexos'!K:K)</f>
        <v>16448.890682869263</v>
      </c>
      <c r="H56" s="21">
        <f>'I-Cenário Base'!M56+SUMIF('II-a) Medidas a implementar'!$C:$C,$A56,'II-a) Medidas a implementar'!J:J)+SUMIF('II-c) Reflexos'!$D:$D,$A56,'II-c) Reflexos'!L:L)</f>
        <v>17281.430036060567</v>
      </c>
      <c r="I56" s="21">
        <f>'I-Cenário Base'!N56+SUMIF('II-a) Medidas a implementar'!$C:$C,$A56,'II-a) Medidas a implementar'!K:K)+SUMIF('II-c) Reflexos'!$D:$D,$A56,'II-c) Reflexos'!M:M)</f>
        <v>18156.10845129193</v>
      </c>
      <c r="J56" s="21">
        <f>'I-Cenário Base'!O56+SUMIF('II-a) Medidas a implementar'!$C:$C,$A56,'II-a) Medidas a implementar'!L:L)+SUMIF('II-c) Reflexos'!$D:$D,$A56,'II-c) Reflexos'!N:N)</f>
        <v>19075.058865922918</v>
      </c>
      <c r="K56" s="21">
        <f>'I-Cenário Base'!P56+SUMIF('II-a) Medidas a implementar'!$C:$C,$A56,'II-a) Medidas a implementar'!M:M)+SUMIF('II-c) Reflexos'!$D:$D,$A56,'II-c) Reflexos'!O:O)</f>
        <v>20040.52218301424</v>
      </c>
    </row>
    <row r="57" spans="1:11" ht="20" customHeight="1" x14ac:dyDescent="0.35">
      <c r="A57" s="20" t="s">
        <v>43</v>
      </c>
      <c r="B57" s="21">
        <f>'I-Cenário Base'!G57+SUMIF('II-a) Medidas a implementar'!$C:$C,$A57,'II-a) Medidas a implementar'!D:D)+SUMIF('II-c) Reflexos'!$D:$D,$A57,'II-c) Reflexos'!F:F)</f>
        <v>490.68310251969302</v>
      </c>
      <c r="C57" s="21">
        <f>'I-Cenário Base'!H57+SUMIF('II-a) Medidas a implementar'!$C:$C,$A57,'II-a) Medidas a implementar'!E:E)+SUMIF('II-c) Reflexos'!$D:$D,$A57,'II-c) Reflexos'!G:G)</f>
        <v>509.32906041544135</v>
      </c>
      <c r="D57" s="21">
        <f>'I-Cenário Base'!I57+SUMIF('II-a) Medidas a implementar'!$C:$C,$A57,'II-a) Medidas a implementar'!F:F)+SUMIF('II-c) Reflexos'!$D:$D,$A57,'II-c) Reflexos'!H:H)</f>
        <v>525.62759034873545</v>
      </c>
      <c r="E57" s="21">
        <f>'I-Cenário Base'!J57+SUMIF('II-a) Medidas a implementar'!$C:$C,$A57,'II-a) Medidas a implementar'!G:G)+SUMIF('II-c) Reflexos'!$D:$D,$A57,'II-c) Reflexos'!I:I)</f>
        <v>541.39641805919757</v>
      </c>
      <c r="F57" s="21">
        <f>'I-Cenário Base'!K57+SUMIF('II-a) Medidas a implementar'!$C:$C,$A57,'II-a) Medidas a implementar'!H:H)+SUMIF('II-c) Reflexos'!$D:$D,$A57,'II-c) Reflexos'!J:J)</f>
        <v>557.63831060097357</v>
      </c>
      <c r="G57" s="21">
        <f>'I-Cenário Base'!L57+SUMIF('II-a) Medidas a implementar'!$C:$C,$A57,'II-a) Medidas a implementar'!I:I)+SUMIF('II-c) Reflexos'!$D:$D,$A57,'II-c) Reflexos'!K:K)</f>
        <v>574.36745991900284</v>
      </c>
      <c r="H57" s="21">
        <f>'I-Cenário Base'!M57+SUMIF('II-a) Medidas a implementar'!$C:$C,$A57,'II-a) Medidas a implementar'!J:J)+SUMIF('II-c) Reflexos'!$D:$D,$A57,'II-c) Reflexos'!L:L)</f>
        <v>591.5984837165729</v>
      </c>
      <c r="I57" s="21">
        <f>'I-Cenário Base'!N57+SUMIF('II-a) Medidas a implementar'!$C:$C,$A57,'II-a) Medidas a implementar'!K:K)+SUMIF('II-c) Reflexos'!$D:$D,$A57,'II-c) Reflexos'!M:M)</f>
        <v>609.34643822807016</v>
      </c>
      <c r="J57" s="21">
        <f>'I-Cenário Base'!O57+SUMIF('II-a) Medidas a implementar'!$C:$C,$A57,'II-a) Medidas a implementar'!L:L)+SUMIF('II-c) Reflexos'!$D:$D,$A57,'II-c) Reflexos'!N:N)</f>
        <v>627.62683137491229</v>
      </c>
      <c r="K57" s="21">
        <f>'I-Cenário Base'!P57+SUMIF('II-a) Medidas a implementar'!$C:$C,$A57,'II-a) Medidas a implementar'!M:M)+SUMIF('II-c) Reflexos'!$D:$D,$A57,'II-c) Reflexos'!O:O)</f>
        <v>646.45563631615971</v>
      </c>
    </row>
    <row r="58" spans="1:11" ht="20" customHeight="1" x14ac:dyDescent="0.35">
      <c r="A58" s="20" t="s">
        <v>120</v>
      </c>
      <c r="B58" s="21">
        <f>'I-Cenário Base'!G58+SUMIF('II-a) Medidas a implementar'!$C:$C,$A58,'II-a) Medidas a implementar'!D:D)+SUMIF('II-c) Reflexos'!$D:$D,$A58,'II-c) Reflexos'!F:F)</f>
        <v>14203.735000000001</v>
      </c>
      <c r="C58" s="21">
        <f>'I-Cenário Base'!H58+SUMIF('II-a) Medidas a implementar'!$C:$C,$A58,'II-a) Medidas a implementar'!E:E)+SUMIF('II-c) Reflexos'!$D:$D,$A58,'II-c) Reflexos'!G:G)</f>
        <v>14743.476930000001</v>
      </c>
      <c r="D58" s="21">
        <f>'I-Cenário Base'!I58+SUMIF('II-a) Medidas a implementar'!$C:$C,$A58,'II-a) Medidas a implementar'!F:F)+SUMIF('II-c) Reflexos'!$D:$D,$A58,'II-c) Reflexos'!H:H)</f>
        <v>15215.26819176</v>
      </c>
      <c r="E58" s="21">
        <f>'I-Cenário Base'!J58+SUMIF('II-a) Medidas a implementar'!$C:$C,$A58,'II-a) Medidas a implementar'!G:G)+SUMIF('II-c) Reflexos'!$D:$D,$A58,'II-c) Reflexos'!I:I)</f>
        <v>15671.726237512801</v>
      </c>
      <c r="F58" s="21">
        <f>'I-Cenário Base'!K58+SUMIF('II-a) Medidas a implementar'!$C:$C,$A58,'II-a) Medidas a implementar'!H:H)+SUMIF('II-c) Reflexos'!$D:$D,$A58,'II-c) Reflexos'!J:J)</f>
        <v>16141.878024638185</v>
      </c>
      <c r="G58" s="21">
        <f>'I-Cenário Base'!L58+SUMIF('II-a) Medidas a implementar'!$C:$C,$A58,'II-a) Medidas a implementar'!I:I)+SUMIF('II-c) Reflexos'!$D:$D,$A58,'II-c) Reflexos'!K:K)</f>
        <v>16626.134365377329</v>
      </c>
      <c r="H58" s="21">
        <f>'I-Cenário Base'!M58+SUMIF('II-a) Medidas a implementar'!$C:$C,$A58,'II-a) Medidas a implementar'!J:J)+SUMIF('II-c) Reflexos'!$D:$D,$A58,'II-c) Reflexos'!L:L)</f>
        <v>17124.918396338649</v>
      </c>
      <c r="I58" s="21">
        <f>'I-Cenário Base'!N58+SUMIF('II-a) Medidas a implementar'!$C:$C,$A58,'II-a) Medidas a implementar'!K:K)+SUMIF('II-c) Reflexos'!$D:$D,$A58,'II-c) Reflexos'!M:M)</f>
        <v>17638.665948228809</v>
      </c>
      <c r="J58" s="21">
        <f>'I-Cenário Base'!O58+SUMIF('II-a) Medidas a implementar'!$C:$C,$A58,'II-a) Medidas a implementar'!L:L)+SUMIF('II-c) Reflexos'!$D:$D,$A58,'II-c) Reflexos'!N:N)</f>
        <v>18167.825926675672</v>
      </c>
      <c r="K58" s="21">
        <f>'I-Cenário Base'!P58+SUMIF('II-a) Medidas a implementar'!$C:$C,$A58,'II-a) Medidas a implementar'!M:M)+SUMIF('II-c) Reflexos'!$D:$D,$A58,'II-c) Reflexos'!O:O)</f>
        <v>18712.860704475945</v>
      </c>
    </row>
    <row r="59" spans="1:11" ht="20" customHeight="1" x14ac:dyDescent="0.35">
      <c r="A59" s="8" t="s">
        <v>44</v>
      </c>
      <c r="B59" s="9">
        <f t="shared" ref="B59" si="50">B48-B54</f>
        <v>60678.86993507365</v>
      </c>
      <c r="C59" s="9">
        <f t="shared" ref="C59:J59" si="51">C48-C54</f>
        <v>63264.086516046234</v>
      </c>
      <c r="D59" s="9">
        <f t="shared" si="51"/>
        <v>66565.986530556009</v>
      </c>
      <c r="E59" s="9">
        <f t="shared" si="51"/>
        <v>69818.647286524851</v>
      </c>
      <c r="F59" s="9">
        <f t="shared" si="51"/>
        <v>71506.709141162442</v>
      </c>
      <c r="G59" s="9">
        <f t="shared" si="51"/>
        <v>72139.283790083064</v>
      </c>
      <c r="H59" s="9">
        <f t="shared" si="51"/>
        <v>74811.882709883444</v>
      </c>
      <c r="I59" s="9">
        <f t="shared" si="51"/>
        <v>77592.306148849762</v>
      </c>
      <c r="J59" s="9">
        <f t="shared" si="51"/>
        <v>78585.899364217898</v>
      </c>
      <c r="K59" s="9">
        <f t="shared" ref="K59" si="52">K48-K54</f>
        <v>81324.687896258081</v>
      </c>
    </row>
    <row r="60" spans="1:11" ht="20" customHeight="1" x14ac:dyDescent="0.35">
      <c r="A60" s="10" t="s">
        <v>45</v>
      </c>
      <c r="B60" s="4">
        <f t="shared" ref="B60" si="53">B61+B64+B68</f>
        <v>3743.6340125067532</v>
      </c>
      <c r="C60" s="4">
        <f t="shared" ref="C60:J60" si="54">C61+C64+C68</f>
        <v>2092.9334922627309</v>
      </c>
      <c r="D60" s="4">
        <f t="shared" si="54"/>
        <v>2380.1466426246443</v>
      </c>
      <c r="E60" s="4">
        <f t="shared" si="54"/>
        <v>2740.9752419033834</v>
      </c>
      <c r="F60" s="4">
        <f t="shared" si="54"/>
        <v>3174.3014213827109</v>
      </c>
      <c r="G60" s="4">
        <f t="shared" si="54"/>
        <v>3641.7434695797419</v>
      </c>
      <c r="H60" s="4">
        <f t="shared" si="54"/>
        <v>4167.1694778338042</v>
      </c>
      <c r="I60" s="4">
        <f t="shared" si="54"/>
        <v>4958.7871765085611</v>
      </c>
      <c r="J60" s="4">
        <f t="shared" si="54"/>
        <v>5856.0671111222473</v>
      </c>
      <c r="K60" s="4">
        <f t="shared" ref="K60" si="55">K61+K64+K68</f>
        <v>6648.1089305311016</v>
      </c>
    </row>
    <row r="61" spans="1:11" ht="20" customHeight="1" x14ac:dyDescent="0.35">
      <c r="A61" s="6" t="s">
        <v>46</v>
      </c>
      <c r="B61" s="5">
        <f t="shared" ref="B61" si="56">SUM(B62:B63)</f>
        <v>3132.614651482912</v>
      </c>
      <c r="C61" s="5">
        <f t="shared" ref="C61:J61" si="57">SUM(C62:C63)</f>
        <v>1337.0835890548876</v>
      </c>
      <c r="D61" s="5">
        <f t="shared" si="57"/>
        <v>1379.8702639046442</v>
      </c>
      <c r="E61" s="5">
        <f t="shared" si="57"/>
        <v>1421.2663718217834</v>
      </c>
      <c r="F61" s="5">
        <f t="shared" si="57"/>
        <v>1463.9043629764369</v>
      </c>
      <c r="G61" s="5">
        <f t="shared" si="57"/>
        <v>1507.82149386573</v>
      </c>
      <c r="H61" s="5">
        <f t="shared" si="57"/>
        <v>1553.0561386817019</v>
      </c>
      <c r="I61" s="5">
        <f t="shared" si="57"/>
        <v>1599.6478228421531</v>
      </c>
      <c r="J61" s="5">
        <f t="shared" si="57"/>
        <v>1647.6372575274177</v>
      </c>
      <c r="K61" s="5">
        <f t="shared" ref="K61" si="58">SUM(K62:K63)</f>
        <v>1697.0663752532403</v>
      </c>
    </row>
    <row r="62" spans="1:11" ht="20" customHeight="1" x14ac:dyDescent="0.35">
      <c r="A62" s="20" t="s">
        <v>47</v>
      </c>
      <c r="B62" s="21">
        <f>'I-Cenário Base'!G62+SUMIF('II-a) Medidas a implementar'!$C:$C,$A62,'II-a) Medidas a implementar'!D:D)+SUMIF('II-c) Reflexos'!$D:$D,$A62,'II-c) Reflexos'!F:F)</f>
        <v>0.22365148291200002</v>
      </c>
      <c r="C62" s="21">
        <f>'I-Cenário Base'!H62+SUMIF('II-a) Medidas a implementar'!$C:$C,$A62,'II-a) Medidas a implementar'!E:E)+SUMIF('II-c) Reflexos'!$D:$D,$A62,'II-c) Reflexos'!G:G)</f>
        <v>0.23215023926265602</v>
      </c>
      <c r="D62" s="21">
        <f>'I-Cenário Base'!I62+SUMIF('II-a) Medidas a implementar'!$C:$C,$A62,'II-a) Medidas a implementar'!F:F)+SUMIF('II-c) Reflexos'!$D:$D,$A62,'II-c) Reflexos'!H:H)</f>
        <v>0.23957904691906101</v>
      </c>
      <c r="E62" s="21">
        <f>'I-Cenário Base'!J62+SUMIF('II-a) Medidas a implementar'!$C:$C,$A62,'II-a) Medidas a implementar'!G:G)+SUMIF('II-c) Reflexos'!$D:$D,$A62,'II-c) Reflexos'!I:I)</f>
        <v>0.24676641832663285</v>
      </c>
      <c r="F62" s="21">
        <f>'I-Cenário Base'!K62+SUMIF('II-a) Medidas a implementar'!$C:$C,$A62,'II-a) Medidas a implementar'!H:H)+SUMIF('II-c) Reflexos'!$D:$D,$A62,'II-c) Reflexos'!J:J)</f>
        <v>0.25416941087643186</v>
      </c>
      <c r="G62" s="21">
        <f>'I-Cenário Base'!L62+SUMIF('II-a) Medidas a implementar'!$C:$C,$A62,'II-a) Medidas a implementar'!I:I)+SUMIF('II-c) Reflexos'!$D:$D,$A62,'II-c) Reflexos'!K:K)</f>
        <v>0.2617944932027248</v>
      </c>
      <c r="H62" s="21">
        <f>'I-Cenário Base'!M62+SUMIF('II-a) Medidas a implementar'!$C:$C,$A62,'II-a) Medidas a implementar'!J:J)+SUMIF('II-c) Reflexos'!$D:$D,$A62,'II-c) Reflexos'!L:L)</f>
        <v>0.26964832799880656</v>
      </c>
      <c r="I62" s="21">
        <f>'I-Cenário Base'!N62+SUMIF('II-a) Medidas a implementar'!$C:$C,$A62,'II-a) Medidas a implementar'!K:K)+SUMIF('II-c) Reflexos'!$D:$D,$A62,'II-c) Reflexos'!M:M)</f>
        <v>0.27773777783877074</v>
      </c>
      <c r="J62" s="21">
        <f>'I-Cenário Base'!O62+SUMIF('II-a) Medidas a implementar'!$C:$C,$A62,'II-a) Medidas a implementar'!L:L)+SUMIF('II-c) Reflexos'!$D:$D,$A62,'II-c) Reflexos'!N:N)</f>
        <v>0.28606991117393388</v>
      </c>
      <c r="K62" s="21">
        <f>'I-Cenário Base'!P62+SUMIF('II-a) Medidas a implementar'!$C:$C,$A62,'II-a) Medidas a implementar'!M:M)+SUMIF('II-c) Reflexos'!$D:$D,$A62,'II-c) Reflexos'!O:O)</f>
        <v>0.29465200850915191</v>
      </c>
    </row>
    <row r="63" spans="1:11" ht="20" customHeight="1" x14ac:dyDescent="0.35">
      <c r="A63" s="20" t="s">
        <v>48</v>
      </c>
      <c r="B63" s="21">
        <f>'I-Cenário Base'!G63+SUMIF('II-a) Medidas a implementar'!$C:$C,$A63,'II-a) Medidas a implementar'!D:D)+SUMIF('II-c) Reflexos'!$D:$D,$A63,'II-c) Reflexos'!F:F)</f>
        <v>3132.3910000000001</v>
      </c>
      <c r="C63" s="21">
        <f>'I-Cenário Base'!H63+SUMIF('II-a) Medidas a implementar'!$C:$C,$A63,'II-a) Medidas a implementar'!E:E)+SUMIF('II-c) Reflexos'!$D:$D,$A63,'II-c) Reflexos'!G:G)</f>
        <v>1336.851438815625</v>
      </c>
      <c r="D63" s="21">
        <f>'I-Cenário Base'!I63+SUMIF('II-a) Medidas a implementar'!$C:$C,$A63,'II-a) Medidas a implementar'!F:F)+SUMIF('II-c) Reflexos'!$D:$D,$A63,'II-c) Reflexos'!H:H)</f>
        <v>1379.6306848577251</v>
      </c>
      <c r="E63" s="21">
        <f>'I-Cenário Base'!J63+SUMIF('II-a) Medidas a implementar'!$C:$C,$A63,'II-a) Medidas a implementar'!G:G)+SUMIF('II-c) Reflexos'!$D:$D,$A63,'II-c) Reflexos'!I:I)</f>
        <v>1421.0196054034568</v>
      </c>
      <c r="F63" s="21">
        <f>'I-Cenário Base'!K63+SUMIF('II-a) Medidas a implementar'!$C:$C,$A63,'II-a) Medidas a implementar'!H:H)+SUMIF('II-c) Reflexos'!$D:$D,$A63,'II-c) Reflexos'!J:J)</f>
        <v>1463.6501935655606</v>
      </c>
      <c r="G63" s="21">
        <f>'I-Cenário Base'!L63+SUMIF('II-a) Medidas a implementar'!$C:$C,$A63,'II-a) Medidas a implementar'!I:I)+SUMIF('II-c) Reflexos'!$D:$D,$A63,'II-c) Reflexos'!K:K)</f>
        <v>1507.5596993725273</v>
      </c>
      <c r="H63" s="21">
        <f>'I-Cenário Base'!M63+SUMIF('II-a) Medidas a implementar'!$C:$C,$A63,'II-a) Medidas a implementar'!J:J)+SUMIF('II-c) Reflexos'!$D:$D,$A63,'II-c) Reflexos'!L:L)</f>
        <v>1552.7864903537031</v>
      </c>
      <c r="I63" s="21">
        <f>'I-Cenário Base'!N63+SUMIF('II-a) Medidas a implementar'!$C:$C,$A63,'II-a) Medidas a implementar'!K:K)+SUMIF('II-c) Reflexos'!$D:$D,$A63,'II-c) Reflexos'!M:M)</f>
        <v>1599.3700850643143</v>
      </c>
      <c r="J63" s="21">
        <f>'I-Cenário Base'!O63+SUMIF('II-a) Medidas a implementar'!$C:$C,$A63,'II-a) Medidas a implementar'!L:L)+SUMIF('II-c) Reflexos'!$D:$D,$A63,'II-c) Reflexos'!N:N)</f>
        <v>1647.3511876162438</v>
      </c>
      <c r="K63" s="21">
        <f>'I-Cenário Base'!P63+SUMIF('II-a) Medidas a implementar'!$C:$C,$A63,'II-a) Medidas a implementar'!M:M)+SUMIF('II-c) Reflexos'!$D:$D,$A63,'II-c) Reflexos'!O:O)</f>
        <v>1696.7717232447312</v>
      </c>
    </row>
    <row r="64" spans="1:11" ht="20" customHeight="1" x14ac:dyDescent="0.35">
      <c r="A64" s="6" t="s">
        <v>49</v>
      </c>
      <c r="B64" s="5">
        <f t="shared" ref="B64" si="59">SUM(B65:B67)</f>
        <v>242.17000000000002</v>
      </c>
      <c r="C64" s="5">
        <f t="shared" ref="C64:J64" si="60">SUM(C65:C67)</f>
        <v>251.37246000000002</v>
      </c>
      <c r="D64" s="5">
        <f t="shared" si="60"/>
        <v>259.41637872000001</v>
      </c>
      <c r="E64" s="5">
        <f t="shared" si="60"/>
        <v>267.19887008160003</v>
      </c>
      <c r="F64" s="5">
        <f t="shared" si="60"/>
        <v>275.21483618404801</v>
      </c>
      <c r="G64" s="5">
        <f t="shared" si="60"/>
        <v>283.47128126956943</v>
      </c>
      <c r="H64" s="5">
        <f t="shared" si="60"/>
        <v>291.97541970765656</v>
      </c>
      <c r="I64" s="5">
        <f t="shared" si="60"/>
        <v>300.73468229888624</v>
      </c>
      <c r="J64" s="5">
        <f t="shared" si="60"/>
        <v>309.75672276785281</v>
      </c>
      <c r="K64" s="5">
        <f t="shared" ref="K64" si="61">SUM(K65:K67)</f>
        <v>319.04942445088841</v>
      </c>
    </row>
    <row r="65" spans="1:11" ht="20" customHeight="1" x14ac:dyDescent="0.35">
      <c r="A65" s="20" t="s">
        <v>50</v>
      </c>
      <c r="B65" s="21">
        <f>'I-Cenário Base'!G65+SUMIF('II-a) Medidas a implementar'!$C:$C,$A65,'II-a) Medidas a implementar'!D:D)+SUMIF('II-c) Reflexos'!$D:$D,$A65,'II-c) Reflexos'!F:F)</f>
        <v>56.75</v>
      </c>
      <c r="C65" s="21">
        <f>'I-Cenário Base'!H65+SUMIF('II-a) Medidas a implementar'!$C:$C,$A65,'II-a) Medidas a implementar'!E:E)+SUMIF('II-c) Reflexos'!$D:$D,$A65,'II-c) Reflexos'!G:G)</f>
        <v>58.906500000000001</v>
      </c>
      <c r="D65" s="21">
        <f>'I-Cenário Base'!I65+SUMIF('II-a) Medidas a implementar'!$C:$C,$A65,'II-a) Medidas a implementar'!F:F)+SUMIF('II-c) Reflexos'!$D:$D,$A65,'II-c) Reflexos'!H:H)</f>
        <v>60.791508</v>
      </c>
      <c r="E65" s="21">
        <f>'I-Cenário Base'!J65+SUMIF('II-a) Medidas a implementar'!$C:$C,$A65,'II-a) Medidas a implementar'!G:G)+SUMIF('II-c) Reflexos'!$D:$D,$A65,'II-c) Reflexos'!I:I)</f>
        <v>62.615253240000001</v>
      </c>
      <c r="F65" s="21">
        <f>'I-Cenário Base'!K65+SUMIF('II-a) Medidas a implementar'!$C:$C,$A65,'II-a) Medidas a implementar'!H:H)+SUMIF('II-c) Reflexos'!$D:$D,$A65,'II-c) Reflexos'!J:J)</f>
        <v>64.493710837199998</v>
      </c>
      <c r="G65" s="21">
        <f>'I-Cenário Base'!L65+SUMIF('II-a) Medidas a implementar'!$C:$C,$A65,'II-a) Medidas a implementar'!I:I)+SUMIF('II-c) Reflexos'!$D:$D,$A65,'II-c) Reflexos'!K:K)</f>
        <v>66.428522162316</v>
      </c>
      <c r="H65" s="21">
        <f>'I-Cenário Base'!M65+SUMIF('II-a) Medidas a implementar'!$C:$C,$A65,'II-a) Medidas a implementar'!J:J)+SUMIF('II-c) Reflexos'!$D:$D,$A65,'II-c) Reflexos'!L:L)</f>
        <v>68.421377827185481</v>
      </c>
      <c r="I65" s="21">
        <f>'I-Cenário Base'!N65+SUMIF('II-a) Medidas a implementar'!$C:$C,$A65,'II-a) Medidas a implementar'!K:K)+SUMIF('II-c) Reflexos'!$D:$D,$A65,'II-c) Reflexos'!M:M)</f>
        <v>70.474019162001042</v>
      </c>
      <c r="J65" s="21">
        <f>'I-Cenário Base'!O65+SUMIF('II-a) Medidas a implementar'!$C:$C,$A65,'II-a) Medidas a implementar'!L:L)+SUMIF('II-c) Reflexos'!$D:$D,$A65,'II-c) Reflexos'!N:N)</f>
        <v>72.58823973686107</v>
      </c>
      <c r="K65" s="21">
        <f>'I-Cenário Base'!P65+SUMIF('II-a) Medidas a implementar'!$C:$C,$A65,'II-a) Medidas a implementar'!M:M)+SUMIF('II-c) Reflexos'!$D:$D,$A65,'II-c) Reflexos'!O:O)</f>
        <v>74.765886928966907</v>
      </c>
    </row>
    <row r="66" spans="1:11" ht="20" customHeight="1" x14ac:dyDescent="0.35">
      <c r="A66" s="20" t="s">
        <v>51</v>
      </c>
      <c r="B66" s="21">
        <f>'I-Cenário Base'!G66+SUMIF('II-a) Medidas a implementar'!$C:$C,$A66,'II-a) Medidas a implementar'!D:D)+SUMIF('II-c) Reflexos'!$D:$D,$A66,'II-c) Reflexos'!F:F)</f>
        <v>0</v>
      </c>
      <c r="C66" s="21">
        <f>'I-Cenário Base'!H66+SUMIF('II-a) Medidas a implementar'!$C:$C,$A66,'II-a) Medidas a implementar'!E:E)+SUMIF('II-c) Reflexos'!$D:$D,$A66,'II-c) Reflexos'!G:G)</f>
        <v>0</v>
      </c>
      <c r="D66" s="21">
        <f>'I-Cenário Base'!I66+SUMIF('II-a) Medidas a implementar'!$C:$C,$A66,'II-a) Medidas a implementar'!F:F)+SUMIF('II-c) Reflexos'!$D:$D,$A66,'II-c) Reflexos'!H:H)</f>
        <v>0</v>
      </c>
      <c r="E66" s="21">
        <f>'I-Cenário Base'!J66+SUMIF('II-a) Medidas a implementar'!$C:$C,$A66,'II-a) Medidas a implementar'!G:G)+SUMIF('II-c) Reflexos'!$D:$D,$A66,'II-c) Reflexos'!I:I)</f>
        <v>0</v>
      </c>
      <c r="F66" s="21">
        <f>'I-Cenário Base'!K66+SUMIF('II-a) Medidas a implementar'!$C:$C,$A66,'II-a) Medidas a implementar'!H:H)+SUMIF('II-c) Reflexos'!$D:$D,$A66,'II-c) Reflexos'!J:J)</f>
        <v>0</v>
      </c>
      <c r="G66" s="21">
        <f>'I-Cenário Base'!L66+SUMIF('II-a) Medidas a implementar'!$C:$C,$A66,'II-a) Medidas a implementar'!I:I)+SUMIF('II-c) Reflexos'!$D:$D,$A66,'II-c) Reflexos'!K:K)</f>
        <v>0</v>
      </c>
      <c r="H66" s="21">
        <f>'I-Cenário Base'!M66+SUMIF('II-a) Medidas a implementar'!$C:$C,$A66,'II-a) Medidas a implementar'!J:J)+SUMIF('II-c) Reflexos'!$D:$D,$A66,'II-c) Reflexos'!L:L)</f>
        <v>0</v>
      </c>
      <c r="I66" s="21">
        <f>'I-Cenário Base'!N66+SUMIF('II-a) Medidas a implementar'!$C:$C,$A66,'II-a) Medidas a implementar'!K:K)+SUMIF('II-c) Reflexos'!$D:$D,$A66,'II-c) Reflexos'!M:M)</f>
        <v>0</v>
      </c>
      <c r="J66" s="21">
        <f>'I-Cenário Base'!O66+SUMIF('II-a) Medidas a implementar'!$C:$C,$A66,'II-a) Medidas a implementar'!L:L)+SUMIF('II-c) Reflexos'!$D:$D,$A66,'II-c) Reflexos'!N:N)</f>
        <v>0</v>
      </c>
      <c r="K66" s="21">
        <f>'I-Cenário Base'!P66+SUMIF('II-a) Medidas a implementar'!$C:$C,$A66,'II-a) Medidas a implementar'!M:M)+SUMIF('II-c) Reflexos'!$D:$D,$A66,'II-c) Reflexos'!O:O)</f>
        <v>0</v>
      </c>
    </row>
    <row r="67" spans="1:11" ht="20" customHeight="1" x14ac:dyDescent="0.35">
      <c r="A67" s="20" t="s">
        <v>52</v>
      </c>
      <c r="B67" s="21">
        <f>'I-Cenário Base'!G67+SUMIF('II-a) Medidas a implementar'!$C:$C,$A67,'II-a) Medidas a implementar'!D:D)+SUMIF('II-c) Reflexos'!$D:$D,$A67,'II-c) Reflexos'!F:F)</f>
        <v>185.42000000000002</v>
      </c>
      <c r="C67" s="21">
        <f>'I-Cenário Base'!H67+SUMIF('II-a) Medidas a implementar'!$C:$C,$A67,'II-a) Medidas a implementar'!E:E)+SUMIF('II-c) Reflexos'!$D:$D,$A67,'II-c) Reflexos'!G:G)</f>
        <v>192.46596000000002</v>
      </c>
      <c r="D67" s="21">
        <f>'I-Cenário Base'!I67+SUMIF('II-a) Medidas a implementar'!$C:$C,$A67,'II-a) Medidas a implementar'!F:F)+SUMIF('II-c) Reflexos'!$D:$D,$A67,'II-c) Reflexos'!H:H)</f>
        <v>198.62487072000002</v>
      </c>
      <c r="E67" s="21">
        <f>'I-Cenário Base'!J67+SUMIF('II-a) Medidas a implementar'!$C:$C,$A67,'II-a) Medidas a implementar'!G:G)+SUMIF('II-c) Reflexos'!$D:$D,$A67,'II-c) Reflexos'!I:I)</f>
        <v>204.58361684160002</v>
      </c>
      <c r="F67" s="21">
        <f>'I-Cenário Base'!K67+SUMIF('II-a) Medidas a implementar'!$C:$C,$A67,'II-a) Medidas a implementar'!H:H)+SUMIF('II-c) Reflexos'!$D:$D,$A67,'II-c) Reflexos'!J:J)</f>
        <v>210.72112534684803</v>
      </c>
      <c r="G67" s="21">
        <f>'I-Cenário Base'!L67+SUMIF('II-a) Medidas a implementar'!$C:$C,$A67,'II-a) Medidas a implementar'!I:I)+SUMIF('II-c) Reflexos'!$D:$D,$A67,'II-c) Reflexos'!K:K)</f>
        <v>217.04275910725346</v>
      </c>
      <c r="H67" s="21">
        <f>'I-Cenário Base'!M67+SUMIF('II-a) Medidas a implementar'!$C:$C,$A67,'II-a) Medidas a implementar'!J:J)+SUMIF('II-c) Reflexos'!$D:$D,$A67,'II-c) Reflexos'!L:L)</f>
        <v>223.55404188047106</v>
      </c>
      <c r="I67" s="21">
        <f>'I-Cenário Base'!N67+SUMIF('II-a) Medidas a implementar'!$C:$C,$A67,'II-a) Medidas a implementar'!K:K)+SUMIF('II-c) Reflexos'!$D:$D,$A67,'II-c) Reflexos'!M:M)</f>
        <v>230.2606631368852</v>
      </c>
      <c r="J67" s="21">
        <f>'I-Cenário Base'!O67+SUMIF('II-a) Medidas a implementar'!$C:$C,$A67,'II-a) Medidas a implementar'!L:L)+SUMIF('II-c) Reflexos'!$D:$D,$A67,'II-c) Reflexos'!N:N)</f>
        <v>237.16848303099175</v>
      </c>
      <c r="K67" s="21">
        <f>'I-Cenário Base'!P67+SUMIF('II-a) Medidas a implementar'!$C:$C,$A67,'II-a) Medidas a implementar'!M:M)+SUMIF('II-c) Reflexos'!$D:$D,$A67,'II-c) Reflexos'!O:O)</f>
        <v>244.28353752192152</v>
      </c>
    </row>
    <row r="68" spans="1:11" ht="20" customHeight="1" x14ac:dyDescent="0.35">
      <c r="A68" s="6" t="s">
        <v>53</v>
      </c>
      <c r="B68" s="5">
        <f>'I-Cenário Base'!G68+SUMIF('II-a) Medidas a implementar'!$C:$C,$A68,'II-a) Medidas a implementar'!D:D)+SUMIF('II-c) Reflexos'!$D:$D,$A68,'II-c) Reflexos'!F:F)</f>
        <v>368.8493610238412</v>
      </c>
      <c r="C68" s="5">
        <f>'I-Cenário Base'!H68+SUMIF('II-a) Medidas a implementar'!$C:$C,$A68,'II-a) Medidas a implementar'!E:E)+SUMIF('II-c) Reflexos'!$D:$D,$A68,'II-c) Reflexos'!G:G)</f>
        <v>504.47744320784307</v>
      </c>
      <c r="D68" s="5">
        <f>'I-Cenário Base'!I68+SUMIF('II-a) Medidas a implementar'!$C:$C,$A68,'II-a) Medidas a implementar'!F:F)+SUMIF('II-c) Reflexos'!$D:$D,$A68,'II-c) Reflexos'!H:H)</f>
        <v>740.86</v>
      </c>
      <c r="E68" s="5">
        <f>'I-Cenário Base'!J68+SUMIF('II-a) Medidas a implementar'!$C:$C,$A68,'II-a) Medidas a implementar'!G:G)+SUMIF('II-c) Reflexos'!$D:$D,$A68,'II-c) Reflexos'!I:I)</f>
        <v>1052.51</v>
      </c>
      <c r="F68" s="5">
        <f>'I-Cenário Base'!K68+SUMIF('II-a) Medidas a implementar'!$C:$C,$A68,'II-a) Medidas a implementar'!H:H)+SUMIF('II-c) Reflexos'!$D:$D,$A68,'II-c) Reflexos'!J:J)</f>
        <v>1435.1822222222258</v>
      </c>
      <c r="G68" s="5">
        <f>'I-Cenário Base'!L68+SUMIF('II-a) Medidas a implementar'!$C:$C,$A68,'II-a) Medidas a implementar'!I:I)+SUMIF('II-c) Reflexos'!$D:$D,$A68,'II-c) Reflexos'!K:K)</f>
        <v>1850.4506944444424</v>
      </c>
      <c r="H68" s="5">
        <f>'I-Cenário Base'!M68+SUMIF('II-a) Medidas a implementar'!$C:$C,$A68,'II-a) Medidas a implementar'!J:J)+SUMIF('II-c) Reflexos'!$D:$D,$A68,'II-c) Reflexos'!L:L)</f>
        <v>2322.1379194444453</v>
      </c>
      <c r="I68" s="5">
        <f>'I-Cenário Base'!N68+SUMIF('II-a) Medidas a implementar'!$C:$C,$A68,'II-a) Medidas a implementar'!K:K)+SUMIF('II-c) Reflexos'!$D:$D,$A68,'II-c) Reflexos'!M:M)</f>
        <v>3058.4046713675216</v>
      </c>
      <c r="J68" s="5">
        <f>'I-Cenário Base'!O68+SUMIF('II-a) Medidas a implementar'!$C:$C,$A68,'II-a) Medidas a implementar'!L:L)+SUMIF('II-c) Reflexos'!$D:$D,$A68,'II-c) Reflexos'!N:N)</f>
        <v>3898.6731308269768</v>
      </c>
      <c r="K68" s="5">
        <f>'I-Cenário Base'!P68+SUMIF('II-a) Medidas a implementar'!$C:$C,$A68,'II-a) Medidas a implementar'!M:M)+SUMIF('II-c) Reflexos'!$D:$D,$A68,'II-c) Reflexos'!O:O)</f>
        <v>4631.9931308269734</v>
      </c>
    </row>
    <row r="69" spans="1:11" ht="20" customHeight="1" x14ac:dyDescent="0.35">
      <c r="A69" s="8" t="s">
        <v>54</v>
      </c>
      <c r="B69" s="9">
        <f t="shared" ref="B69" si="62">B60-B65-B68</f>
        <v>3318.0346514829121</v>
      </c>
      <c r="C69" s="9">
        <f t="shared" ref="C69:J69" si="63">C60-C65-C68</f>
        <v>1529.5495490548878</v>
      </c>
      <c r="D69" s="9">
        <f t="shared" si="63"/>
        <v>1578.4951346246444</v>
      </c>
      <c r="E69" s="9">
        <f t="shared" si="63"/>
        <v>1625.8499886633833</v>
      </c>
      <c r="F69" s="9">
        <f t="shared" si="63"/>
        <v>1674.625488323285</v>
      </c>
      <c r="G69" s="9">
        <f t="shared" si="63"/>
        <v>1724.8642529729836</v>
      </c>
      <c r="H69" s="9">
        <f t="shared" si="63"/>
        <v>1776.6101805621738</v>
      </c>
      <c r="I69" s="9">
        <f t="shared" si="63"/>
        <v>1829.9084859790382</v>
      </c>
      <c r="J69" s="9">
        <f t="shared" si="63"/>
        <v>1884.8057405584091</v>
      </c>
      <c r="K69" s="9">
        <f t="shared" ref="K69" si="64">K60-K65-K68</f>
        <v>1941.3499127751611</v>
      </c>
    </row>
    <row r="70" spans="1:11" ht="20" customHeight="1" x14ac:dyDescent="0.35">
      <c r="A70" s="11" t="s">
        <v>55</v>
      </c>
      <c r="B70" s="12">
        <f t="shared" ref="B70" si="65">B59+B69</f>
        <v>63996.904586556564</v>
      </c>
      <c r="C70" s="12">
        <f t="shared" ref="C70:J70" si="66">C59+C69</f>
        <v>64793.63606510112</v>
      </c>
      <c r="D70" s="12">
        <f t="shared" si="66"/>
        <v>68144.481665180647</v>
      </c>
      <c r="E70" s="12">
        <f t="shared" si="66"/>
        <v>71444.497275188231</v>
      </c>
      <c r="F70" s="12">
        <f t="shared" si="66"/>
        <v>73181.334629485733</v>
      </c>
      <c r="G70" s="12">
        <f t="shared" si="66"/>
        <v>73864.148043056048</v>
      </c>
      <c r="H70" s="12">
        <f t="shared" si="66"/>
        <v>76588.492890445617</v>
      </c>
      <c r="I70" s="12">
        <f t="shared" si="66"/>
        <v>79422.214634828793</v>
      </c>
      <c r="J70" s="12">
        <f t="shared" si="66"/>
        <v>80470.705104776309</v>
      </c>
      <c r="K70" s="12">
        <f t="shared" ref="K70" si="67">K59+K69</f>
        <v>83266.037809033238</v>
      </c>
    </row>
    <row r="71" spans="1:11" ht="20" customHeight="1" x14ac:dyDescent="0.35">
      <c r="A71" s="14" t="s">
        <v>56</v>
      </c>
      <c r="B71" s="15">
        <f t="shared" ref="B71" si="68">B8-B16-B31-B56</f>
        <v>48054.139938586697</v>
      </c>
      <c r="C71" s="15">
        <f t="shared" ref="C71:J71" si="69">C8-C16-C31-C56</f>
        <v>50065.04576107116</v>
      </c>
      <c r="D71" s="15">
        <f t="shared" si="69"/>
        <v>50978.470607745265</v>
      </c>
      <c r="E71" s="15">
        <f t="shared" si="69"/>
        <v>53301.902609890181</v>
      </c>
      <c r="F71" s="15">
        <f t="shared" si="69"/>
        <v>56645.326617899635</v>
      </c>
      <c r="G71" s="15">
        <f t="shared" si="69"/>
        <v>57979.231032434276</v>
      </c>
      <c r="H71" s="15">
        <f t="shared" si="69"/>
        <v>60634.237591721831</v>
      </c>
      <c r="I71" s="15">
        <f t="shared" si="69"/>
        <v>63415.645570970824</v>
      </c>
      <c r="J71" s="15">
        <f t="shared" si="69"/>
        <v>66329.613531012728</v>
      </c>
      <c r="K71" s="15">
        <f t="shared" ref="K71" si="70">K8-K16-K31-K56</f>
        <v>69349.328335854778</v>
      </c>
    </row>
    <row r="72" spans="1:11" ht="40.25" customHeight="1" x14ac:dyDescent="0.35">
      <c r="A72" s="22" t="s">
        <v>57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1" ht="20" customHeight="1" x14ac:dyDescent="0.35">
      <c r="A73" s="6" t="s">
        <v>250</v>
      </c>
      <c r="B73" s="5">
        <f t="shared" ref="B73" si="71">SUM(B74,B77)</f>
        <v>1847.9243246054789</v>
      </c>
      <c r="C73" s="5">
        <f t="shared" ref="C73:J73" si="72">SUM(C74,C77)</f>
        <v>1918.1454489404873</v>
      </c>
      <c r="D73" s="5">
        <f t="shared" si="72"/>
        <v>1979.5261033065826</v>
      </c>
      <c r="E73" s="5">
        <f t="shared" si="72"/>
        <v>2038.91188640578</v>
      </c>
      <c r="F73" s="5">
        <f t="shared" si="72"/>
        <v>2100.0792429979533</v>
      </c>
      <c r="G73" s="5">
        <f t="shared" si="72"/>
        <v>2163.0816202878923</v>
      </c>
      <c r="H73" s="5">
        <f t="shared" si="72"/>
        <v>2227.9740688965289</v>
      </c>
      <c r="I73" s="5">
        <f t="shared" si="72"/>
        <v>2294.8132909634246</v>
      </c>
      <c r="J73" s="5">
        <f t="shared" si="72"/>
        <v>2363.6576896923275</v>
      </c>
      <c r="K73" s="5">
        <f t="shared" ref="K73" si="73">SUM(K74,K77)</f>
        <v>2434.5674203830977</v>
      </c>
    </row>
    <row r="74" spans="1:11" ht="20" customHeight="1" x14ac:dyDescent="0.35">
      <c r="A74" s="20" t="s">
        <v>59</v>
      </c>
      <c r="B74" s="21">
        <f t="shared" ref="B74" si="74">SUM(B75:B76)</f>
        <v>1231.949549736986</v>
      </c>
      <c r="C74" s="21">
        <f t="shared" ref="C74:J74" si="75">SUM(C75:C76)</f>
        <v>1278.7636326269915</v>
      </c>
      <c r="D74" s="21">
        <f t="shared" si="75"/>
        <v>1319.6840688710552</v>
      </c>
      <c r="E74" s="21">
        <f t="shared" si="75"/>
        <v>1359.2745909371868</v>
      </c>
      <c r="F74" s="21">
        <f t="shared" si="75"/>
        <v>1400.0528286653023</v>
      </c>
      <c r="G74" s="21">
        <f t="shared" si="75"/>
        <v>1442.0544135252615</v>
      </c>
      <c r="H74" s="21">
        <f t="shared" si="75"/>
        <v>1485.3160459310193</v>
      </c>
      <c r="I74" s="21">
        <f t="shared" si="75"/>
        <v>1529.8755273089498</v>
      </c>
      <c r="J74" s="21">
        <f t="shared" si="75"/>
        <v>1575.7717931282184</v>
      </c>
      <c r="K74" s="21">
        <f t="shared" ref="K74" si="76">SUM(K75:K76)</f>
        <v>1623.044946922065</v>
      </c>
    </row>
    <row r="75" spans="1:11" ht="20" customHeight="1" x14ac:dyDescent="0.35">
      <c r="A75" s="161" t="s">
        <v>60</v>
      </c>
      <c r="B75" s="177">
        <v>1231.949549736986</v>
      </c>
      <c r="C75" s="177">
        <v>1278.7636326269915</v>
      </c>
      <c r="D75" s="177">
        <v>1319.6840688710552</v>
      </c>
      <c r="E75" s="177">
        <v>1359.2745909371868</v>
      </c>
      <c r="F75" s="177">
        <v>1400.0528286653023</v>
      </c>
      <c r="G75" s="177">
        <v>1442.0544135252615</v>
      </c>
      <c r="H75" s="177">
        <v>1485.3160459310193</v>
      </c>
      <c r="I75" s="177">
        <v>1529.8755273089498</v>
      </c>
      <c r="J75" s="177">
        <v>1575.7717931282184</v>
      </c>
      <c r="K75" s="177">
        <v>1623.044946922065</v>
      </c>
    </row>
    <row r="76" spans="1:11" ht="20" customHeight="1" x14ac:dyDescent="0.35">
      <c r="A76" s="161" t="s">
        <v>242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177">
        <v>0</v>
      </c>
      <c r="H76" s="177">
        <v>0</v>
      </c>
      <c r="I76" s="177">
        <v>0</v>
      </c>
      <c r="J76" s="177">
        <v>0</v>
      </c>
      <c r="K76" s="177">
        <v>0</v>
      </c>
    </row>
    <row r="77" spans="1:11" ht="20" customHeight="1" x14ac:dyDescent="0.35">
      <c r="A77" s="20" t="s">
        <v>243</v>
      </c>
      <c r="B77" s="21">
        <f t="shared" ref="B77" si="77">SUM(B78:B79)</f>
        <v>615.974774868493</v>
      </c>
      <c r="C77" s="21">
        <f t="shared" ref="C77:J77" si="78">SUM(C78:C79)</f>
        <v>639.38181631349573</v>
      </c>
      <c r="D77" s="21">
        <f t="shared" si="78"/>
        <v>659.84203443552758</v>
      </c>
      <c r="E77" s="21">
        <f t="shared" si="78"/>
        <v>679.63729546859338</v>
      </c>
      <c r="F77" s="21">
        <f t="shared" si="78"/>
        <v>700.02641433265114</v>
      </c>
      <c r="G77" s="21">
        <f t="shared" si="78"/>
        <v>721.02720676263073</v>
      </c>
      <c r="H77" s="21">
        <f t="shared" si="78"/>
        <v>742.65802296550964</v>
      </c>
      <c r="I77" s="21">
        <f t="shared" si="78"/>
        <v>764.93776365447491</v>
      </c>
      <c r="J77" s="21">
        <f t="shared" si="78"/>
        <v>787.8858965641092</v>
      </c>
      <c r="K77" s="21">
        <f t="shared" ref="K77" si="79">SUM(K78:K79)</f>
        <v>811.52247346103252</v>
      </c>
    </row>
    <row r="78" spans="1:11" ht="20" customHeight="1" x14ac:dyDescent="0.35">
      <c r="A78" s="161" t="s">
        <v>244</v>
      </c>
      <c r="B78" s="177">
        <v>615.974774868493</v>
      </c>
      <c r="C78" s="177">
        <v>639.38181631349573</v>
      </c>
      <c r="D78" s="177">
        <v>659.84203443552758</v>
      </c>
      <c r="E78" s="177">
        <v>679.63729546859338</v>
      </c>
      <c r="F78" s="177">
        <v>700.02641433265114</v>
      </c>
      <c r="G78" s="177">
        <v>721.02720676263073</v>
      </c>
      <c r="H78" s="177">
        <v>742.65802296550964</v>
      </c>
      <c r="I78" s="177">
        <v>764.93776365447491</v>
      </c>
      <c r="J78" s="177">
        <v>787.8858965641092</v>
      </c>
      <c r="K78" s="177">
        <v>811.52247346103252</v>
      </c>
    </row>
    <row r="79" spans="1:11" ht="20" customHeight="1" x14ac:dyDescent="0.35">
      <c r="A79" s="161" t="s">
        <v>245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K79" s="177">
        <v>0</v>
      </c>
    </row>
    <row r="80" spans="1:11" ht="20" customHeight="1" x14ac:dyDescent="0.35">
      <c r="A80" s="6" t="s">
        <v>248</v>
      </c>
      <c r="B80" s="5">
        <f t="shared" ref="B80" si="80">SUM(B81:B82)</f>
        <v>14949.017996037501</v>
      </c>
      <c r="C80" s="5">
        <f t="shared" ref="C80:J80" si="81">SUM(C81:C82)</f>
        <v>510.8528152035417</v>
      </c>
      <c r="D80" s="5">
        <f t="shared" si="81"/>
        <v>549.16645577026043</v>
      </c>
      <c r="E80" s="5">
        <f t="shared" si="81"/>
        <v>625.24370928615895</v>
      </c>
      <c r="F80" s="5">
        <f t="shared" si="81"/>
        <v>555.0333252185319</v>
      </c>
      <c r="G80" s="5">
        <f t="shared" si="81"/>
        <v>560.0740763696233</v>
      </c>
      <c r="H80" s="5">
        <f t="shared" si="81"/>
        <v>572.37939166114359</v>
      </c>
      <c r="I80" s="5">
        <f t="shared" si="81"/>
        <v>578.1826256338644</v>
      </c>
      <c r="J80" s="5">
        <f t="shared" si="81"/>
        <v>566.41735472079085</v>
      </c>
      <c r="K80" s="5">
        <f t="shared" ref="K80" si="82">SUM(K81:K82)</f>
        <v>569.26336209635554</v>
      </c>
    </row>
    <row r="81" spans="1:11" ht="20" customHeight="1" x14ac:dyDescent="0.35">
      <c r="A81" s="155" t="s">
        <v>246</v>
      </c>
      <c r="B81" s="178">
        <v>14542.62843941</v>
      </c>
      <c r="C81" s="178">
        <v>128.48076398666669</v>
      </c>
      <c r="D81" s="178">
        <v>128.48076398666669</v>
      </c>
      <c r="E81" s="178">
        <v>128.48076398666669</v>
      </c>
      <c r="F81" s="178">
        <v>128.48076398666669</v>
      </c>
      <c r="G81" s="178">
        <v>128.48076398666669</v>
      </c>
      <c r="H81" s="178">
        <v>128.48076398666669</v>
      </c>
      <c r="I81" s="178">
        <v>128.48076398666669</v>
      </c>
      <c r="J81" s="178">
        <v>128.48076398666669</v>
      </c>
      <c r="K81" s="178">
        <v>128.48076398666669</v>
      </c>
    </row>
    <row r="82" spans="1:11" ht="20" customHeight="1" x14ac:dyDescent="0.35">
      <c r="A82" s="155" t="s">
        <v>247</v>
      </c>
      <c r="B82" s="178">
        <v>406.38955662750004</v>
      </c>
      <c r="C82" s="178">
        <v>382.37205121687504</v>
      </c>
      <c r="D82" s="178">
        <v>420.68569178359377</v>
      </c>
      <c r="E82" s="178">
        <v>496.76294529949223</v>
      </c>
      <c r="F82" s="178">
        <v>426.55256123186524</v>
      </c>
      <c r="G82" s="178">
        <v>431.59331238295658</v>
      </c>
      <c r="H82" s="178">
        <v>443.89862767447693</v>
      </c>
      <c r="I82" s="178">
        <v>449.70186164719775</v>
      </c>
      <c r="J82" s="178">
        <v>437.93659073412414</v>
      </c>
      <c r="K82" s="178">
        <v>440.78259810968888</v>
      </c>
    </row>
    <row r="83" spans="1:11" ht="20" customHeight="1" x14ac:dyDescent="0.35">
      <c r="A83" s="158" t="s">
        <v>68</v>
      </c>
      <c r="B83" s="179">
        <v>1191.8294009449226</v>
      </c>
      <c r="C83" s="179">
        <v>842.66939219758501</v>
      </c>
      <c r="D83" s="179">
        <v>634.48396934415916</v>
      </c>
      <c r="E83" s="179">
        <v>493.9561861060397</v>
      </c>
      <c r="F83" s="179">
        <v>383.37539726606246</v>
      </c>
      <c r="G83" s="179">
        <v>344.3085086066053</v>
      </c>
      <c r="H83" s="179">
        <v>324.80213623925948</v>
      </c>
      <c r="I83" s="179">
        <v>315.54467886012185</v>
      </c>
      <c r="J83" s="179">
        <v>315.43491742753849</v>
      </c>
      <c r="K83" s="179">
        <v>327.70380572304668</v>
      </c>
    </row>
    <row r="84" spans="1:11" ht="20" customHeight="1" x14ac:dyDescent="0.35">
      <c r="A84" s="158" t="s">
        <v>69</v>
      </c>
      <c r="B84" s="179">
        <v>1435.834798465128</v>
      </c>
      <c r="C84" s="179">
        <v>1490.396520806803</v>
      </c>
      <c r="D84" s="179">
        <v>1538.0892094726203</v>
      </c>
      <c r="E84" s="179">
        <v>1584.2318857567986</v>
      </c>
      <c r="F84" s="179">
        <v>1631.7588423295026</v>
      </c>
      <c r="G84" s="179">
        <v>1680.7116075993879</v>
      </c>
      <c r="H84" s="179">
        <v>1731.1329558273694</v>
      </c>
      <c r="I84" s="179">
        <v>1783.0669445021904</v>
      </c>
      <c r="J84" s="179">
        <v>1836.5589528372564</v>
      </c>
      <c r="K84" s="179">
        <v>1891.6557214223742</v>
      </c>
    </row>
    <row r="85" spans="1:11" ht="20" customHeight="1" x14ac:dyDescent="0.35">
      <c r="A85" s="158" t="s">
        <v>70</v>
      </c>
      <c r="B85" s="179">
        <v>4.6766595096000003</v>
      </c>
      <c r="C85" s="179">
        <v>4.8543725709648005</v>
      </c>
      <c r="D85" s="179">
        <v>5.009712493235674</v>
      </c>
      <c r="E85" s="179">
        <v>5.160003868032744</v>
      </c>
      <c r="F85" s="179">
        <v>5.3148039840737269</v>
      </c>
      <c r="G85" s="179">
        <v>5.4742481035959392</v>
      </c>
      <c r="H85" s="179">
        <v>5.6384755467038179</v>
      </c>
      <c r="I85" s="179">
        <v>5.8076298131049322</v>
      </c>
      <c r="J85" s="179">
        <v>5.9818587074980805</v>
      </c>
      <c r="K85" s="179">
        <v>6.161314468723023</v>
      </c>
    </row>
    <row r="86" spans="1:11" ht="20" customHeight="1" x14ac:dyDescent="0.35">
      <c r="A86" s="11" t="s">
        <v>71</v>
      </c>
      <c r="B86" s="12">
        <f t="shared" ref="B86" si="83">SUM(B87:B88)</f>
        <v>4589.2087696932413</v>
      </c>
      <c r="C86" s="12">
        <f t="shared" ref="C86:J86" si="84">SUM(C87:C88)</f>
        <v>4501.2505100524186</v>
      </c>
      <c r="D86" s="12">
        <f t="shared" si="84"/>
        <v>4388.5112356228838</v>
      </c>
      <c r="E86" s="12">
        <f t="shared" si="84"/>
        <v>4212.7875231176731</v>
      </c>
      <c r="F86" s="12">
        <f t="shared" si="84"/>
        <v>4120.7597945835178</v>
      </c>
      <c r="G86" s="12">
        <f t="shared" si="84"/>
        <v>4037.5814827988024</v>
      </c>
      <c r="H86" s="12">
        <f t="shared" si="84"/>
        <v>3956.4047286601144</v>
      </c>
      <c r="I86" s="12">
        <f t="shared" si="84"/>
        <v>3884.1608196743791</v>
      </c>
      <c r="J86" s="12">
        <f t="shared" si="84"/>
        <v>3838.8603431011607</v>
      </c>
      <c r="K86" s="12">
        <f t="shared" ref="K86" si="85">SUM(K87:K88)</f>
        <v>3806.3473654968061</v>
      </c>
    </row>
    <row r="87" spans="1:11" ht="20" customHeight="1" x14ac:dyDescent="0.35">
      <c r="A87" s="6" t="s">
        <v>249</v>
      </c>
      <c r="B87" s="5">
        <f>'I-Cenário Base'!F87+B74-B81+B83-B84-B85</f>
        <v>2218.6420160771727</v>
      </c>
      <c r="C87" s="5">
        <f>B87+C74-C81+C83-C84-C85</f>
        <v>2716.3433835373148</v>
      </c>
      <c r="D87" s="5">
        <f t="shared" ref="D87:K87" si="86">C87+D74-D81+D83-D84-D85</f>
        <v>2998.9317358000058</v>
      </c>
      <c r="E87" s="5">
        <f t="shared" si="86"/>
        <v>3134.2898592317333</v>
      </c>
      <c r="F87" s="5">
        <f t="shared" si="86"/>
        <v>3152.1636748628548</v>
      </c>
      <c r="G87" s="5">
        <f t="shared" si="86"/>
        <v>3123.8599773050705</v>
      </c>
      <c r="H87" s="5">
        <f t="shared" si="86"/>
        <v>3068.7259641146097</v>
      </c>
      <c r="I87" s="5">
        <f t="shared" si="86"/>
        <v>2996.7908319817193</v>
      </c>
      <c r="J87" s="5">
        <f t="shared" si="86"/>
        <v>2916.9759670060544</v>
      </c>
      <c r="K87" s="5">
        <f t="shared" si="86"/>
        <v>2841.4269197734025</v>
      </c>
    </row>
    <row r="88" spans="1:11" ht="20" customHeight="1" x14ac:dyDescent="0.35">
      <c r="A88" s="6" t="s">
        <v>251</v>
      </c>
      <c r="B88" s="5">
        <f>'I-Cenário Base'!F88+B77-B82-B83</f>
        <v>2370.5667536160681</v>
      </c>
      <c r="C88" s="5">
        <f>B88+C77-C82-C83</f>
        <v>1784.9071265151035</v>
      </c>
      <c r="D88" s="5">
        <f t="shared" ref="D88:K88" si="87">C88+D77-D82-D83</f>
        <v>1389.579499822878</v>
      </c>
      <c r="E88" s="5">
        <f t="shared" si="87"/>
        <v>1078.4976638859396</v>
      </c>
      <c r="F88" s="5">
        <f t="shared" si="87"/>
        <v>968.59611972066295</v>
      </c>
      <c r="G88" s="5">
        <f t="shared" si="87"/>
        <v>913.72150549373168</v>
      </c>
      <c r="H88" s="5">
        <f t="shared" si="87"/>
        <v>887.67876454550492</v>
      </c>
      <c r="I88" s="5">
        <f t="shared" si="87"/>
        <v>887.36998769266006</v>
      </c>
      <c r="J88" s="5">
        <f t="shared" si="87"/>
        <v>921.88437609510652</v>
      </c>
      <c r="K88" s="5">
        <f t="shared" si="87"/>
        <v>964.92044572340353</v>
      </c>
    </row>
    <row r="89" spans="1:11" ht="20" customHeight="1" x14ac:dyDescent="0.35">
      <c r="A89" s="11" t="s">
        <v>72</v>
      </c>
      <c r="B89" s="12">
        <f t="shared" ref="B89" si="88">IFERROR(B86/B$71,0)</f>
        <v>9.550079921434991E-2</v>
      </c>
      <c r="C89" s="12">
        <f t="shared" ref="C89:J89" si="89">IFERROR(C86/C$71,0)</f>
        <v>8.9908047453587561E-2</v>
      </c>
      <c r="D89" s="12">
        <f t="shared" si="89"/>
        <v>8.6085580506923415E-2</v>
      </c>
      <c r="E89" s="12">
        <f t="shared" si="89"/>
        <v>7.9036344236162209E-2</v>
      </c>
      <c r="F89" s="12">
        <f t="shared" si="89"/>
        <v>7.2746686101398145E-2</v>
      </c>
      <c r="G89" s="12">
        <f t="shared" si="89"/>
        <v>6.9638410356634969E-2</v>
      </c>
      <c r="H89" s="12">
        <f t="shared" si="89"/>
        <v>6.5250341816786822E-2</v>
      </c>
      <c r="I89" s="12">
        <f t="shared" si="89"/>
        <v>6.1249251422150534E-2</v>
      </c>
      <c r="J89" s="12">
        <f t="shared" si="89"/>
        <v>5.7875511988416506E-2</v>
      </c>
      <c r="K89" s="12">
        <f t="shared" ref="K89" si="90">IFERROR(K86/K$71,0)</f>
        <v>5.4886578671142806E-2</v>
      </c>
    </row>
    <row r="90" spans="1:11" ht="20" customHeight="1" x14ac:dyDescent="0.35">
      <c r="A90" s="6" t="s">
        <v>73</v>
      </c>
      <c r="B90" s="5">
        <f t="shared" ref="B90" si="91">IFERROR(B87/B$71,0)</f>
        <v>4.6169633228533534E-2</v>
      </c>
      <c r="C90" s="5">
        <f t="shared" ref="C90:J90" si="92">IFERROR(C87/C$71,0)</f>
        <v>5.4256284843934952E-2</v>
      </c>
      <c r="D90" s="5">
        <f t="shared" si="92"/>
        <v>5.8827416751580063E-2</v>
      </c>
      <c r="E90" s="5">
        <f t="shared" si="92"/>
        <v>5.8802588758814119E-2</v>
      </c>
      <c r="F90" s="5">
        <f t="shared" si="92"/>
        <v>5.5647373985955394E-2</v>
      </c>
      <c r="G90" s="5">
        <f t="shared" si="92"/>
        <v>5.3878948059134242E-2</v>
      </c>
      <c r="H90" s="5">
        <f t="shared" si="92"/>
        <v>5.0610448584803708E-2</v>
      </c>
      <c r="I90" s="5">
        <f t="shared" si="92"/>
        <v>4.7256332487034265E-2</v>
      </c>
      <c r="J90" s="5">
        <f t="shared" si="92"/>
        <v>4.3976978180978066E-2</v>
      </c>
      <c r="K90" s="5">
        <f t="shared" ref="K90" si="93">IFERROR(K87/K$71,0)</f>
        <v>4.0972666757672645E-2</v>
      </c>
    </row>
    <row r="91" spans="1:11" ht="20" customHeight="1" x14ac:dyDescent="0.35">
      <c r="A91" s="6" t="s">
        <v>74</v>
      </c>
      <c r="B91" s="5">
        <f t="shared" ref="B91" si="94">IFERROR(B88/B$71,0)</f>
        <v>4.9331165985816369E-2</v>
      </c>
      <c r="C91" s="5">
        <f t="shared" ref="C91:J91" si="95">IFERROR(C88/C$71,0)</f>
        <v>3.565176260965261E-2</v>
      </c>
      <c r="D91" s="5">
        <f t="shared" si="95"/>
        <v>2.7258163755343345E-2</v>
      </c>
      <c r="E91" s="5">
        <f t="shared" si="95"/>
        <v>2.0233755477348084E-2</v>
      </c>
      <c r="F91" s="5">
        <f t="shared" si="95"/>
        <v>1.7099312115442751E-2</v>
      </c>
      <c r="G91" s="5">
        <f t="shared" si="95"/>
        <v>1.575946229750072E-2</v>
      </c>
      <c r="H91" s="5">
        <f t="shared" si="95"/>
        <v>1.463989323198312E-2</v>
      </c>
      <c r="I91" s="5">
        <f t="shared" si="95"/>
        <v>1.3992918935116273E-2</v>
      </c>
      <c r="J91" s="5">
        <f t="shared" si="95"/>
        <v>1.3898533807438438E-2</v>
      </c>
      <c r="K91" s="5">
        <f t="shared" ref="K91" si="96">IFERROR(K88/K$71,0)</f>
        <v>1.391391191347016E-2</v>
      </c>
    </row>
    <row r="92" spans="1:11" ht="20" customHeight="1" x14ac:dyDescent="0.35">
      <c r="A92" s="11" t="s">
        <v>252</v>
      </c>
      <c r="B92" s="12">
        <f t="shared" ref="B92" si="97">B70-B75-B78+B84</f>
        <v>63584.815060416215</v>
      </c>
      <c r="C92" s="12">
        <f t="shared" ref="C92:J92" si="98">C70-C75-C78+C84</f>
        <v>64365.887136967438</v>
      </c>
      <c r="D92" s="12">
        <f t="shared" si="98"/>
        <v>67703.044771346686</v>
      </c>
      <c r="E92" s="12">
        <f t="shared" si="98"/>
        <v>70989.817274539251</v>
      </c>
      <c r="F92" s="12">
        <f t="shared" si="98"/>
        <v>72713.014228817294</v>
      </c>
      <c r="G92" s="12">
        <f t="shared" si="98"/>
        <v>73381.778030367539</v>
      </c>
      <c r="H92" s="12">
        <f t="shared" si="98"/>
        <v>76091.651777376464</v>
      </c>
      <c r="I92" s="12">
        <f t="shared" si="98"/>
        <v>78910.468288367556</v>
      </c>
      <c r="J92" s="12">
        <f t="shared" si="98"/>
        <v>79943.606367921224</v>
      </c>
      <c r="K92" s="12">
        <f t="shared" ref="K92" si="99">K70-K75-K78+K84</f>
        <v>82723.12611007251</v>
      </c>
    </row>
    <row r="93" spans="1:11" ht="20" customHeight="1" x14ac:dyDescent="0.35">
      <c r="A93" s="17" t="s">
        <v>76</v>
      </c>
      <c r="B93" s="9">
        <f>'I-Cenário Base'!G93+SUMIF('II-a) Medidas a implementar'!$C:$C,$A93,'II-a) Medidas a implementar'!D:D)+SUMIF('II-c) Reflexos'!$D:$D,$A93,'II-c) Reflexos'!F:F)</f>
        <v>0</v>
      </c>
      <c r="C93" s="9">
        <f>'I-Cenário Base'!H93+SUMIF('II-a) Medidas a implementar'!$C:$C,$A93,'II-a) Medidas a implementar'!E:E)+SUMIF('II-c) Reflexos'!$D:$D,$A93,'II-c) Reflexos'!G:G)</f>
        <v>0</v>
      </c>
      <c r="D93" s="9">
        <f>'I-Cenário Base'!I93+SUMIF('II-a) Medidas a implementar'!$C:$C,$A93,'II-a) Medidas a implementar'!F:F)+SUMIF('II-c) Reflexos'!$D:$D,$A93,'II-c) Reflexos'!H:H)</f>
        <v>0</v>
      </c>
      <c r="E93" s="9">
        <f>'I-Cenário Base'!J93+SUMIF('II-a) Medidas a implementar'!$C:$C,$A93,'II-a) Medidas a implementar'!G:G)+SUMIF('II-c) Reflexos'!$D:$D,$A93,'II-c) Reflexos'!I:I)</f>
        <v>0</v>
      </c>
      <c r="F93" s="9">
        <f>'I-Cenário Base'!K93+SUMIF('II-a) Medidas a implementar'!$C:$C,$A93,'II-a) Medidas a implementar'!H:H)+SUMIF('II-c) Reflexos'!$D:$D,$A93,'II-c) Reflexos'!J:J)</f>
        <v>0</v>
      </c>
      <c r="G93" s="9">
        <f>'I-Cenário Base'!L93+SUMIF('II-a) Medidas a implementar'!$C:$C,$A93,'II-a) Medidas a implementar'!I:I)+SUMIF('II-c) Reflexos'!$D:$D,$A93,'II-c) Reflexos'!K:K)</f>
        <v>0</v>
      </c>
      <c r="H93" s="9">
        <f>'I-Cenário Base'!M93+SUMIF('II-a) Medidas a implementar'!$C:$C,$A93,'II-a) Medidas a implementar'!J:J)+SUMIF('II-c) Reflexos'!$D:$D,$A93,'II-c) Reflexos'!L:L)</f>
        <v>0</v>
      </c>
      <c r="I93" s="9">
        <f>'I-Cenário Base'!N93+SUMIF('II-a) Medidas a implementar'!$C:$C,$A93,'II-a) Medidas a implementar'!K:K)+SUMIF('II-c) Reflexos'!$D:$D,$A93,'II-c) Reflexos'!M:M)</f>
        <v>0</v>
      </c>
      <c r="J93" s="9">
        <f>'I-Cenário Base'!O93+SUMIF('II-a) Medidas a implementar'!$C:$C,$A93,'II-a) Medidas a implementar'!L:L)+SUMIF('II-c) Reflexos'!$D:$D,$A93,'II-c) Reflexos'!N:N)</f>
        <v>0</v>
      </c>
      <c r="K93" s="9">
        <f>'I-Cenário Base'!P93+SUMIF('II-a) Medidas a implementar'!$C:$C,$A93,'II-a) Medidas a implementar'!M:M)+SUMIF('II-c) Reflexos'!$D:$D,$A93,'II-c) Reflexos'!O:O)</f>
        <v>0</v>
      </c>
    </row>
    <row r="94" spans="1:11" ht="20" customHeight="1" x14ac:dyDescent="0.35">
      <c r="A94" s="11" t="s">
        <v>77</v>
      </c>
      <c r="B94" s="12">
        <f t="shared" ref="B94" si="100">B92+B93</f>
        <v>63584.815060416215</v>
      </c>
      <c r="C94" s="12">
        <f t="shared" ref="C94:J94" si="101">C92+C93</f>
        <v>64365.887136967438</v>
      </c>
      <c r="D94" s="12">
        <f t="shared" si="101"/>
        <v>67703.044771346686</v>
      </c>
      <c r="E94" s="12">
        <f t="shared" si="101"/>
        <v>70989.817274539251</v>
      </c>
      <c r="F94" s="12">
        <f t="shared" si="101"/>
        <v>72713.014228817294</v>
      </c>
      <c r="G94" s="12">
        <f t="shared" si="101"/>
        <v>73381.778030367539</v>
      </c>
      <c r="H94" s="12">
        <f t="shared" si="101"/>
        <v>76091.651777376464</v>
      </c>
      <c r="I94" s="12">
        <f t="shared" si="101"/>
        <v>78910.468288367556</v>
      </c>
      <c r="J94" s="12">
        <f t="shared" si="101"/>
        <v>79943.606367921224</v>
      </c>
      <c r="K94" s="12">
        <f t="shared" ref="K94" si="102">K92+K93</f>
        <v>82723.12611007251</v>
      </c>
    </row>
    <row r="95" spans="1:11" ht="40.25" customHeight="1" x14ac:dyDescent="0.35">
      <c r="A95" s="24" t="s">
        <v>202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 ht="20" customHeight="1" x14ac:dyDescent="0.35">
      <c r="A96" s="14" t="s">
        <v>86</v>
      </c>
      <c r="B96" s="25">
        <f t="shared" ref="B96:J96" si="103">B46-B94</f>
        <v>1075.8640972900394</v>
      </c>
      <c r="C96" s="25">
        <f t="shared" si="103"/>
        <v>3121.7794165990126</v>
      </c>
      <c r="D96" s="25">
        <f t="shared" si="103"/>
        <v>1025.5281129843061</v>
      </c>
      <c r="E96" s="25">
        <f t="shared" si="103"/>
        <v>896.73545320382982</v>
      </c>
      <c r="F96" s="25">
        <f t="shared" si="103"/>
        <v>3287.7826445976825</v>
      </c>
      <c r="G96" s="25">
        <f t="shared" si="103"/>
        <v>4864.5520097388508</v>
      </c>
      <c r="H96" s="25">
        <f t="shared" si="103"/>
        <v>5765.6347323883674</v>
      </c>
      <c r="I96" s="25">
        <f t="shared" si="103"/>
        <v>6730.466023728819</v>
      </c>
      <c r="J96" s="25">
        <f t="shared" si="103"/>
        <v>9662.1057987091626</v>
      </c>
      <c r="K96" s="25">
        <f t="shared" ref="K96" si="104">K46-K94</f>
        <v>11004.074516749242</v>
      </c>
    </row>
    <row r="97" spans="1:11" ht="20" customHeight="1" x14ac:dyDescent="0.35">
      <c r="A97" s="16" t="s">
        <v>40</v>
      </c>
      <c r="B97" s="5">
        <f t="shared" ref="B97:J97" si="105">B54</f>
        <v>552.90023427478013</v>
      </c>
      <c r="C97" s="5">
        <f t="shared" si="105"/>
        <v>1539.0774423620003</v>
      </c>
      <c r="D97" s="5">
        <f t="shared" si="105"/>
        <v>2225.4282926688679</v>
      </c>
      <c r="E97" s="5">
        <f t="shared" si="105"/>
        <v>3049.0476703483278</v>
      </c>
      <c r="F97" s="5">
        <f t="shared" si="105"/>
        <v>3851.2307737737897</v>
      </c>
      <c r="G97" s="5">
        <f t="shared" si="105"/>
        <v>4551.8862488833101</v>
      </c>
      <c r="H97" s="5">
        <f t="shared" si="105"/>
        <v>4681.8541904027024</v>
      </c>
      <c r="I97" s="5">
        <f t="shared" si="105"/>
        <v>4713.1779899861449</v>
      </c>
      <c r="J97" s="5">
        <f t="shared" si="105"/>
        <v>4701.0929312825119</v>
      </c>
      <c r="K97" s="5">
        <f t="shared" ref="K97" si="106">K54</f>
        <v>4656.0039677691502</v>
      </c>
    </row>
    <row r="98" spans="1:11" ht="20" customHeight="1" x14ac:dyDescent="0.35">
      <c r="A98" s="16" t="s">
        <v>53</v>
      </c>
      <c r="B98" s="5">
        <f t="shared" ref="B98:J98" si="107">B68</f>
        <v>368.8493610238412</v>
      </c>
      <c r="C98" s="5">
        <f t="shared" si="107"/>
        <v>504.47744320784307</v>
      </c>
      <c r="D98" s="5">
        <f t="shared" si="107"/>
        <v>740.86</v>
      </c>
      <c r="E98" s="5">
        <f t="shared" si="107"/>
        <v>1052.51</v>
      </c>
      <c r="F98" s="5">
        <f t="shared" si="107"/>
        <v>1435.1822222222258</v>
      </c>
      <c r="G98" s="5">
        <f t="shared" si="107"/>
        <v>1850.4506944444424</v>
      </c>
      <c r="H98" s="5">
        <f t="shared" si="107"/>
        <v>2322.1379194444453</v>
      </c>
      <c r="I98" s="5">
        <f t="shared" si="107"/>
        <v>3058.4046713675216</v>
      </c>
      <c r="J98" s="5">
        <f t="shared" si="107"/>
        <v>3898.6731308269768</v>
      </c>
      <c r="K98" s="5">
        <f t="shared" ref="K98" si="108">K68</f>
        <v>4631.9931308269734</v>
      </c>
    </row>
    <row r="99" spans="1:11" ht="20" customHeight="1" x14ac:dyDescent="0.35">
      <c r="A99" s="6" t="s">
        <v>87</v>
      </c>
      <c r="B99" s="5">
        <f t="shared" ref="B99:J99" si="109">B65</f>
        <v>56.75</v>
      </c>
      <c r="C99" s="5">
        <f t="shared" si="109"/>
        <v>58.906500000000001</v>
      </c>
      <c r="D99" s="5">
        <f t="shared" si="109"/>
        <v>60.791508</v>
      </c>
      <c r="E99" s="5">
        <f t="shared" si="109"/>
        <v>62.615253240000001</v>
      </c>
      <c r="F99" s="5">
        <f t="shared" si="109"/>
        <v>64.493710837199998</v>
      </c>
      <c r="G99" s="5">
        <f t="shared" si="109"/>
        <v>66.428522162316</v>
      </c>
      <c r="H99" s="5">
        <f t="shared" si="109"/>
        <v>68.421377827185481</v>
      </c>
      <c r="I99" s="5">
        <f t="shared" si="109"/>
        <v>70.474019162001042</v>
      </c>
      <c r="J99" s="5">
        <f t="shared" si="109"/>
        <v>72.58823973686107</v>
      </c>
      <c r="K99" s="5">
        <f t="shared" ref="K99" si="110">K65</f>
        <v>74.765886928966907</v>
      </c>
    </row>
    <row r="100" spans="1:11" ht="20" customHeight="1" x14ac:dyDescent="0.35">
      <c r="A100" s="16" t="s">
        <v>10</v>
      </c>
      <c r="B100" s="5">
        <f t="shared" ref="B100:J100" si="111">B19</f>
        <v>183.84711371000014</v>
      </c>
      <c r="C100" s="5">
        <f t="shared" si="111"/>
        <v>190.83330403098014</v>
      </c>
      <c r="D100" s="5">
        <f t="shared" si="111"/>
        <v>196.93996975997152</v>
      </c>
      <c r="E100" s="5">
        <f t="shared" si="111"/>
        <v>202.84816885277067</v>
      </c>
      <c r="F100" s="5">
        <f t="shared" si="111"/>
        <v>208.93361391835379</v>
      </c>
      <c r="G100" s="5">
        <f t="shared" si="111"/>
        <v>215.2016223359044</v>
      </c>
      <c r="H100" s="5">
        <f t="shared" si="111"/>
        <v>221.65767100598154</v>
      </c>
      <c r="I100" s="5">
        <f t="shared" si="111"/>
        <v>228.30740113616099</v>
      </c>
      <c r="J100" s="5">
        <f t="shared" si="111"/>
        <v>235.15662317024584</v>
      </c>
      <c r="K100" s="5">
        <f t="shared" ref="K100" si="112">K19</f>
        <v>242.21132186535323</v>
      </c>
    </row>
    <row r="101" spans="1:11" ht="20" customHeight="1" x14ac:dyDescent="0.35">
      <c r="A101" s="16" t="s">
        <v>18</v>
      </c>
      <c r="B101" s="5">
        <f t="shared" ref="B101:J101" si="113">B30</f>
        <v>0</v>
      </c>
      <c r="C101" s="5">
        <f t="shared" si="113"/>
        <v>0</v>
      </c>
      <c r="D101" s="5">
        <f t="shared" si="113"/>
        <v>0</v>
      </c>
      <c r="E101" s="5">
        <f t="shared" si="113"/>
        <v>0</v>
      </c>
      <c r="F101" s="5">
        <f t="shared" si="113"/>
        <v>0</v>
      </c>
      <c r="G101" s="5">
        <f t="shared" si="113"/>
        <v>0</v>
      </c>
      <c r="H101" s="5">
        <f t="shared" si="113"/>
        <v>0</v>
      </c>
      <c r="I101" s="5">
        <f t="shared" si="113"/>
        <v>0</v>
      </c>
      <c r="J101" s="5">
        <f t="shared" si="113"/>
        <v>0</v>
      </c>
      <c r="K101" s="5">
        <f t="shared" ref="K101" si="114">K30</f>
        <v>0</v>
      </c>
    </row>
    <row r="102" spans="1:11" ht="20" customHeight="1" x14ac:dyDescent="0.35">
      <c r="A102" s="16" t="s">
        <v>30</v>
      </c>
      <c r="B102" s="5">
        <f t="shared" ref="B102:J102" si="115">B43</f>
        <v>0</v>
      </c>
      <c r="C102" s="5">
        <f t="shared" si="115"/>
        <v>0</v>
      </c>
      <c r="D102" s="5">
        <f t="shared" si="115"/>
        <v>0</v>
      </c>
      <c r="E102" s="5">
        <f t="shared" si="115"/>
        <v>0</v>
      </c>
      <c r="F102" s="5">
        <f t="shared" si="115"/>
        <v>0</v>
      </c>
      <c r="G102" s="5">
        <f t="shared" si="115"/>
        <v>0</v>
      </c>
      <c r="H102" s="5">
        <f t="shared" si="115"/>
        <v>0</v>
      </c>
      <c r="I102" s="5">
        <f t="shared" si="115"/>
        <v>0</v>
      </c>
      <c r="J102" s="5">
        <f t="shared" si="115"/>
        <v>0</v>
      </c>
      <c r="K102" s="5">
        <f t="shared" ref="K102" si="116">K43</f>
        <v>0</v>
      </c>
    </row>
    <row r="103" spans="1:11" ht="20" customHeight="1" x14ac:dyDescent="0.35">
      <c r="A103" s="16" t="s">
        <v>24</v>
      </c>
      <c r="B103" s="5">
        <f t="shared" ref="B103:J103" si="117">B37</f>
        <v>27.081246</v>
      </c>
      <c r="C103" s="5">
        <f t="shared" si="117"/>
        <v>28.475767681523998</v>
      </c>
      <c r="D103" s="5">
        <f t="shared" si="117"/>
        <v>29.974732092279424</v>
      </c>
      <c r="E103" s="5">
        <f t="shared" si="117"/>
        <v>31.491453536148764</v>
      </c>
      <c r="F103" s="5">
        <f t="shared" si="117"/>
        <v>33.084921085077895</v>
      </c>
      <c r="G103" s="5">
        <f t="shared" si="117"/>
        <v>34.759018091982838</v>
      </c>
      <c r="H103" s="5">
        <f t="shared" si="117"/>
        <v>36.517824407437168</v>
      </c>
      <c r="I103" s="5">
        <f t="shared" si="117"/>
        <v>38.365626322453487</v>
      </c>
      <c r="J103" s="5">
        <f t="shared" si="117"/>
        <v>40.306927014369634</v>
      </c>
      <c r="K103" s="5">
        <f t="shared" ref="K103" si="118">K37</f>
        <v>42.346457521296735</v>
      </c>
    </row>
    <row r="104" spans="1:11" ht="20" customHeight="1" x14ac:dyDescent="0.35">
      <c r="A104" s="17" t="s">
        <v>253</v>
      </c>
      <c r="B104" s="9">
        <f>B97+B98+B99-B76-B79+B85-B100-B101-B102-B103</f>
        <v>772.24789509822119</v>
      </c>
      <c r="C104" s="9">
        <f t="shared" ref="C104:J104" si="119">C97+C98+C99-C76-C79+C85-C100-C101-C102-C103</f>
        <v>1888.006686428304</v>
      </c>
      <c r="D104" s="9">
        <f t="shared" si="119"/>
        <v>2805.1748113098529</v>
      </c>
      <c r="E104" s="9">
        <f t="shared" si="119"/>
        <v>3934.9933050674408</v>
      </c>
      <c r="F104" s="9">
        <f t="shared" si="119"/>
        <v>5114.2029758138578</v>
      </c>
      <c r="G104" s="9">
        <f t="shared" si="119"/>
        <v>6224.2790731657778</v>
      </c>
      <c r="H104" s="9">
        <f t="shared" si="119"/>
        <v>6819.8764678076177</v>
      </c>
      <c r="I104" s="9">
        <f t="shared" si="119"/>
        <v>7581.191282870157</v>
      </c>
      <c r="J104" s="9">
        <f t="shared" si="119"/>
        <v>8402.8726103692334</v>
      </c>
      <c r="K104" s="9">
        <f t="shared" ref="K104" si="120">K97+K98+K99-K76-K79+K85-K100-K101-K102-K103</f>
        <v>9084.3665206071619</v>
      </c>
    </row>
    <row r="105" spans="1:11" ht="20" customHeight="1" x14ac:dyDescent="0.35">
      <c r="A105" s="11" t="s">
        <v>89</v>
      </c>
      <c r="B105" s="12">
        <f t="shared" ref="B105" si="121">B104-B96</f>
        <v>-303.61620219181816</v>
      </c>
      <c r="C105" s="12">
        <f t="shared" ref="C105:J105" si="122">C104-C96</f>
        <v>-1233.7727301707087</v>
      </c>
      <c r="D105" s="12">
        <f t="shared" si="122"/>
        <v>1779.6466983255468</v>
      </c>
      <c r="E105" s="12">
        <f t="shared" si="122"/>
        <v>3038.257851863611</v>
      </c>
      <c r="F105" s="12">
        <f t="shared" si="122"/>
        <v>1826.4203312161753</v>
      </c>
      <c r="G105" s="12">
        <f t="shared" si="122"/>
        <v>1359.7270634269271</v>
      </c>
      <c r="H105" s="12">
        <f t="shared" si="122"/>
        <v>1054.2417354192503</v>
      </c>
      <c r="I105" s="12">
        <f t="shared" si="122"/>
        <v>850.72525914133803</v>
      </c>
      <c r="J105" s="12">
        <f t="shared" si="122"/>
        <v>-1259.2331883399293</v>
      </c>
      <c r="K105" s="12">
        <f t="shared" ref="K105" si="123">K104-K96</f>
        <v>-1919.7079961420804</v>
      </c>
    </row>
    <row r="106" spans="1:11" ht="20" customHeight="1" x14ac:dyDescent="0.35">
      <c r="A106" s="16" t="s">
        <v>23</v>
      </c>
      <c r="B106" s="5">
        <f t="shared" ref="B106:J106" si="124">B36</f>
        <v>108.3</v>
      </c>
      <c r="C106" s="5">
        <f t="shared" si="124"/>
        <v>68.423495699999989</v>
      </c>
      <c r="D106" s="5">
        <f t="shared" si="124"/>
        <v>1796.0629259600003</v>
      </c>
      <c r="E106" s="5">
        <f t="shared" si="124"/>
        <v>2698.9184725000005</v>
      </c>
      <c r="F106" s="5">
        <f t="shared" si="124"/>
        <v>2275.4110000000001</v>
      </c>
      <c r="G106" s="5">
        <f t="shared" si="124"/>
        <v>363.09750000000003</v>
      </c>
      <c r="H106" s="5">
        <f t="shared" si="124"/>
        <v>363.09750000000003</v>
      </c>
      <c r="I106" s="5">
        <f t="shared" si="124"/>
        <v>24.206500000000005</v>
      </c>
      <c r="J106" s="5">
        <f t="shared" si="124"/>
        <v>0</v>
      </c>
      <c r="K106" s="5">
        <f t="shared" ref="K106" si="125">K36</f>
        <v>0</v>
      </c>
    </row>
    <row r="107" spans="1:11" ht="20" customHeight="1" x14ac:dyDescent="0.35">
      <c r="A107" s="6" t="s">
        <v>26</v>
      </c>
      <c r="B107" s="5">
        <f t="shared" ref="B107:J107" si="126">B39</f>
        <v>966.78622367170772</v>
      </c>
      <c r="C107" s="5">
        <f t="shared" si="126"/>
        <v>55.6</v>
      </c>
      <c r="D107" s="5">
        <f t="shared" si="126"/>
        <v>58.526784000000006</v>
      </c>
      <c r="E107" s="5">
        <f t="shared" si="126"/>
        <v>61.488239270400008</v>
      </c>
      <c r="F107" s="5">
        <f t="shared" si="126"/>
        <v>64.599544177482258</v>
      </c>
      <c r="G107" s="5">
        <f t="shared" si="126"/>
        <v>67.868281112862874</v>
      </c>
      <c r="H107" s="5">
        <f t="shared" si="126"/>
        <v>71.302416137173736</v>
      </c>
      <c r="I107" s="5">
        <f t="shared" si="126"/>
        <v>74.910318393714732</v>
      </c>
      <c r="J107" s="5">
        <f t="shared" si="126"/>
        <v>78.700780504436693</v>
      </c>
      <c r="K107" s="5">
        <f t="shared" ref="K107" si="127">K39</f>
        <v>82.683039997961188</v>
      </c>
    </row>
    <row r="108" spans="1:11" ht="20" customHeight="1" x14ac:dyDescent="0.35">
      <c r="A108" s="17" t="s">
        <v>90</v>
      </c>
      <c r="B108" s="9">
        <f t="shared" ref="B108" si="128">B106+B107</f>
        <v>1075.0862236717078</v>
      </c>
      <c r="C108" s="9">
        <f t="shared" ref="C108:J108" si="129">C106+C107</f>
        <v>124.02349569999998</v>
      </c>
      <c r="D108" s="9">
        <f t="shared" si="129"/>
        <v>1854.5897099600002</v>
      </c>
      <c r="E108" s="9">
        <f t="shared" si="129"/>
        <v>2760.4067117704003</v>
      </c>
      <c r="F108" s="9">
        <f t="shared" si="129"/>
        <v>2340.0105441774822</v>
      </c>
      <c r="G108" s="9">
        <f t="shared" si="129"/>
        <v>430.96578111286289</v>
      </c>
      <c r="H108" s="9">
        <f t="shared" si="129"/>
        <v>434.39991613717376</v>
      </c>
      <c r="I108" s="9">
        <f t="shared" si="129"/>
        <v>99.116818393714738</v>
      </c>
      <c r="J108" s="9">
        <f t="shared" si="129"/>
        <v>78.700780504436693</v>
      </c>
      <c r="K108" s="9">
        <f t="shared" ref="K108" si="130">K106+K107</f>
        <v>82.683039997961188</v>
      </c>
    </row>
    <row r="109" spans="1:11" ht="20" customHeight="1" x14ac:dyDescent="0.35">
      <c r="A109" s="17" t="s">
        <v>91</v>
      </c>
      <c r="B109" s="9">
        <f>'I-Cenário Base'!G109+SUMIF('II-a) Medidas a implementar'!$C:$C,$A109,'II-a) Medidas a implementar'!D:D)+SUMIF('II-c) Reflexos'!$D:$D,$A109,'II-c) Reflexos'!F:F)</f>
        <v>0</v>
      </c>
      <c r="C109" s="9">
        <f>'I-Cenário Base'!H109+SUMIF('II-a) Medidas a implementar'!$C:$C,$A109,'II-a) Medidas a implementar'!E:E)+SUMIF('II-c) Reflexos'!$D:$D,$A109,'II-c) Reflexos'!G:G)</f>
        <v>0</v>
      </c>
      <c r="D109" s="9">
        <f>'I-Cenário Base'!I109+SUMIF('II-a) Medidas a implementar'!$C:$C,$A109,'II-a) Medidas a implementar'!F:F)+SUMIF('II-c) Reflexos'!$D:$D,$A109,'II-c) Reflexos'!H:H)</f>
        <v>0</v>
      </c>
      <c r="E109" s="9">
        <f>'I-Cenário Base'!J109+SUMIF('II-a) Medidas a implementar'!$C:$C,$A109,'II-a) Medidas a implementar'!G:G)+SUMIF('II-c) Reflexos'!$D:$D,$A109,'II-c) Reflexos'!I:I)</f>
        <v>0</v>
      </c>
      <c r="F109" s="9">
        <f>'I-Cenário Base'!K109+SUMIF('II-a) Medidas a implementar'!$C:$C,$A109,'II-a) Medidas a implementar'!H:H)+SUMIF('II-c) Reflexos'!$D:$D,$A109,'II-c) Reflexos'!J:J)</f>
        <v>0</v>
      </c>
      <c r="G109" s="9">
        <f>'I-Cenário Base'!L109+SUMIF('II-a) Medidas a implementar'!$C:$C,$A109,'II-a) Medidas a implementar'!I:I)+SUMIF('II-c) Reflexos'!$D:$D,$A109,'II-c) Reflexos'!K:K)</f>
        <v>0</v>
      </c>
      <c r="H109" s="9">
        <f>'I-Cenário Base'!M109+SUMIF('II-a) Medidas a implementar'!$C:$C,$A109,'II-a) Medidas a implementar'!J:J)+SUMIF('II-c) Reflexos'!$D:$D,$A109,'II-c) Reflexos'!L:L)</f>
        <v>0</v>
      </c>
      <c r="I109" s="9">
        <f>'I-Cenário Base'!N109+SUMIF('II-a) Medidas a implementar'!$C:$C,$A109,'II-a) Medidas a implementar'!K:K)+SUMIF('II-c) Reflexos'!$D:$D,$A109,'II-c) Reflexos'!M:M)</f>
        <v>0</v>
      </c>
      <c r="J109" s="9">
        <f>'I-Cenário Base'!O109+SUMIF('II-a) Medidas a implementar'!$C:$C,$A109,'II-a) Medidas a implementar'!L:L)+SUMIF('II-c) Reflexos'!$D:$D,$A109,'II-c) Reflexos'!N:N)</f>
        <v>0</v>
      </c>
      <c r="K109" s="9">
        <f>'I-Cenário Base'!P109+SUMIF('II-a) Medidas a implementar'!$C:$C,$A109,'II-a) Medidas a implementar'!M:M)+SUMIF('II-c) Reflexos'!$D:$D,$A109,'II-c) Reflexos'!O:O)</f>
        <v>0</v>
      </c>
    </row>
    <row r="110" spans="1:11" ht="20" customHeight="1" x14ac:dyDescent="0.35">
      <c r="A110" s="11" t="s">
        <v>92</v>
      </c>
      <c r="B110" s="12">
        <f t="shared" ref="B110" si="131">B108-B105+B109</f>
        <v>1378.7024258635261</v>
      </c>
      <c r="C110" s="12">
        <f t="shared" ref="C110:J110" si="132">C108-C105+C109</f>
        <v>1357.7962258707087</v>
      </c>
      <c r="D110" s="12">
        <f>D108-D105+D109</f>
        <v>74.943011634453342</v>
      </c>
      <c r="E110" s="12">
        <f t="shared" si="132"/>
        <v>-277.85114009321069</v>
      </c>
      <c r="F110" s="12">
        <f t="shared" si="132"/>
        <v>513.59021296130686</v>
      </c>
      <c r="G110" s="12">
        <f t="shared" si="132"/>
        <v>-928.76128231406415</v>
      </c>
      <c r="H110" s="12">
        <f t="shared" si="132"/>
        <v>-619.84181928207659</v>
      </c>
      <c r="I110" s="12">
        <f t="shared" si="132"/>
        <v>-751.60844074762326</v>
      </c>
      <c r="J110" s="12">
        <f t="shared" si="132"/>
        <v>1337.9339688443661</v>
      </c>
      <c r="K110" s="12">
        <f t="shared" ref="K110" si="133">K108-K105+K109</f>
        <v>2002.3910361400417</v>
      </c>
    </row>
    <row r="111" spans="1:11" ht="15" x14ac:dyDescent="0.35">
      <c r="A111" s="63" t="s">
        <v>96</v>
      </c>
    </row>
    <row r="112" spans="1:11" ht="15" x14ac:dyDescent="0.35">
      <c r="A112" s="63" t="s">
        <v>97</v>
      </c>
    </row>
    <row r="113" ht="20" customHeight="1" x14ac:dyDescent="0.35"/>
    <row r="114" ht="20" customHeight="1" x14ac:dyDescent="0.35"/>
  </sheetData>
  <sheetProtection algorithmName="SHA-512" hashValue="JsWqGrW6LgtRx+f3ViYz4gQoSamQ/z3g+zHc2XAFssqBXGNdpwly2hya0tsy+BlK4ZRPYriHfv8zumZ4p2HxhQ==" saltValue="xZaQk5cYBq/mUHggrDS1GA==" spinCount="100000" sheet="1" objects="1" scenarios="1"/>
  <printOptions horizontalCentered="1" verticalCentered="1"/>
  <pageMargins left="0" right="0" top="0" bottom="0" header="0" footer="0"/>
  <pageSetup paperSize="9" scale="44" fitToHeight="2" orientation="portrait" r:id="rId1"/>
  <ignoredErrors>
    <ignoredError sqref="B34:B35 B72 B95 B103 B94 B89:B91 B97:B100 B105:B107 B7 B9 B15 B18 B21 B29 B38 B42 B45:B49 B55 B59:B61 B64 B69 B86 B80 B77:K77 C80:K8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>
    <pageSetUpPr fitToPage="1"/>
  </sheetPr>
  <dimension ref="A1:P66"/>
  <sheetViews>
    <sheetView showGridLines="0" zoomScale="80" zoomScaleNormal="8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I25" sqref="I25"/>
    </sheetView>
  </sheetViews>
  <sheetFormatPr defaultColWidth="9.36328125" defaultRowHeight="14.5" x14ac:dyDescent="0.35"/>
  <cols>
    <col min="1" max="1" width="125.453125" style="2" customWidth="1"/>
    <col min="2" max="3" width="15.453125" style="2" customWidth="1"/>
    <col min="4" max="5" width="15.453125" bestFit="1" customWidth="1"/>
    <col min="6" max="6" width="15.453125" customWidth="1"/>
    <col min="7" max="14" width="15.453125" bestFit="1" customWidth="1"/>
  </cols>
  <sheetData>
    <row r="1" spans="1:16" ht="18.5" x14ac:dyDescent="0.35">
      <c r="A1" s="29" t="s">
        <v>0</v>
      </c>
      <c r="B1" s="84"/>
      <c r="C1" s="84"/>
      <c r="D1" s="96" t="s">
        <v>207</v>
      </c>
      <c r="E1" s="97">
        <v>2021</v>
      </c>
      <c r="F1" s="92"/>
      <c r="G1" s="92"/>
      <c r="H1" s="92"/>
      <c r="I1" s="30"/>
      <c r="J1" s="30"/>
      <c r="K1" s="30"/>
      <c r="L1" s="30"/>
      <c r="M1" s="30"/>
      <c r="N1" s="30"/>
      <c r="O1" s="30"/>
      <c r="P1" s="30"/>
    </row>
    <row r="2" spans="1:16" x14ac:dyDescent="0.35">
      <c r="A2" s="31" t="s">
        <v>227</v>
      </c>
      <c r="B2" s="84"/>
      <c r="C2" s="84"/>
      <c r="D2" s="84"/>
      <c r="E2" s="84"/>
      <c r="F2" s="92"/>
      <c r="G2" s="92"/>
      <c r="H2" s="92"/>
      <c r="I2" s="30"/>
      <c r="J2" s="30"/>
      <c r="K2" s="30"/>
      <c r="L2" s="30"/>
      <c r="M2" s="30"/>
      <c r="N2" s="30"/>
      <c r="O2" s="30"/>
    </row>
    <row r="3" spans="1:16" x14ac:dyDescent="0.35">
      <c r="A3" s="3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29" x14ac:dyDescent="0.35">
      <c r="A4" s="91" t="s">
        <v>201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ht="20" customHeight="1" x14ac:dyDescent="0.35">
      <c r="A5" s="19"/>
      <c r="B5" s="61" t="s">
        <v>225</v>
      </c>
      <c r="C5" s="62">
        <v>2022</v>
      </c>
      <c r="D5" s="61">
        <v>2023</v>
      </c>
      <c r="E5" s="61">
        <v>2024</v>
      </c>
      <c r="F5" s="61">
        <v>2025</v>
      </c>
      <c r="G5" s="61">
        <v>2026</v>
      </c>
      <c r="H5" s="61">
        <v>2027</v>
      </c>
      <c r="I5" s="61">
        <v>2028</v>
      </c>
      <c r="J5" s="61">
        <v>2029</v>
      </c>
      <c r="K5" s="61">
        <v>2030</v>
      </c>
      <c r="L5" s="61">
        <v>2031</v>
      </c>
    </row>
    <row r="6" spans="1:16" ht="40.25" customHeight="1" x14ac:dyDescent="0.35">
      <c r="A6" s="24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6" ht="20" customHeight="1" x14ac:dyDescent="0.35">
      <c r="A7" s="17" t="s">
        <v>228</v>
      </c>
      <c r="B7" s="83">
        <f>IF($E$1=2017,'I-Cenário Base'!B70,IF($E$1=2018,'I-Cenário Base'!C70,IF($E$1=2019,'I-Cenário Base'!D70,IF($E$1=2020,'I-Cenário Base'!E70,IF($E$1=2021,'I-Cenário Base'!F70,"")))))</f>
        <v>64169.713324119999</v>
      </c>
      <c r="C7" s="49">
        <f>'III-Cenário Ajustado'!B70</f>
        <v>63996.904586556564</v>
      </c>
      <c r="D7" s="9">
        <f>'III-Cenário Ajustado'!C70</f>
        <v>64793.63606510112</v>
      </c>
      <c r="E7" s="9">
        <f>'III-Cenário Ajustado'!D70</f>
        <v>68144.481665180647</v>
      </c>
      <c r="F7" s="9">
        <f>'III-Cenário Ajustado'!E70</f>
        <v>71444.497275188231</v>
      </c>
      <c r="G7" s="9">
        <f>'III-Cenário Ajustado'!F70</f>
        <v>73181.334629485733</v>
      </c>
      <c r="H7" s="9">
        <f>'III-Cenário Ajustado'!G70</f>
        <v>73864.148043056048</v>
      </c>
      <c r="I7" s="9">
        <f>'III-Cenário Ajustado'!H70</f>
        <v>76588.492890445617</v>
      </c>
      <c r="J7" s="9">
        <f>'III-Cenário Ajustado'!I70</f>
        <v>79422.214634828793</v>
      </c>
      <c r="K7" s="9">
        <f>'III-Cenário Ajustado'!J70</f>
        <v>80470.705104776309</v>
      </c>
      <c r="L7" s="9">
        <f>'III-Cenário Ajustado'!K70</f>
        <v>83266.037809033238</v>
      </c>
    </row>
    <row r="8" spans="1:16" ht="20" customHeight="1" x14ac:dyDescent="0.35">
      <c r="A8" s="17" t="s">
        <v>273</v>
      </c>
      <c r="B8" s="83">
        <f>SUM(B9:B11)</f>
        <v>1584.45703716</v>
      </c>
      <c r="C8" s="49">
        <f>SUM(C9:C11)</f>
        <v>1651.8449250026049</v>
      </c>
      <c r="D8" s="9">
        <f t="shared" ref="D8:K8" si="0">SUM(D9:D11)</f>
        <v>1813.5254396457221</v>
      </c>
      <c r="E8" s="9">
        <f t="shared" si="0"/>
        <v>3386.325923429868</v>
      </c>
      <c r="F8" s="9">
        <f t="shared" si="0"/>
        <v>4449.196298413076</v>
      </c>
      <c r="G8" s="9">
        <f t="shared" si="0"/>
        <v>3970.9249965141967</v>
      </c>
      <c r="H8" s="9">
        <f t="shared" si="0"/>
        <v>2254.8988528038226</v>
      </c>
      <c r="I8" s="9">
        <f t="shared" si="0"/>
        <v>2491.8935917805989</v>
      </c>
      <c r="J8" s="9">
        <f t="shared" si="0"/>
        <v>2746.4818430542764</v>
      </c>
      <c r="K8" s="9">
        <f t="shared" si="0"/>
        <v>1120.4331681563308</v>
      </c>
      <c r="L8" s="9">
        <f t="shared" ref="L8" si="1">SUM(L9:L11)</f>
        <v>1142.0461632010204</v>
      </c>
    </row>
    <row r="9" spans="1:16" s="157" customFormat="1" ht="20" customHeight="1" x14ac:dyDescent="0.35">
      <c r="A9" s="158" t="s">
        <v>78</v>
      </c>
      <c r="B9" s="121">
        <v>1563.0570371599999</v>
      </c>
      <c r="C9" s="122">
        <v>1579.5119250026048</v>
      </c>
      <c r="D9" s="121">
        <f>SUM('III-Cenário Ajustado'!C52+'III-Cenário Ajustado'!C57+'III-Cenário Ajustado'!C62)</f>
        <v>1738.4437856457221</v>
      </c>
      <c r="E9" s="121">
        <f>SUM('III-Cenário Ajustado'!D52+'III-Cenário Ajustado'!D57+'III-Cenário Ajustado'!D62)</f>
        <v>3308.8416565018679</v>
      </c>
      <c r="F9" s="121">
        <f>SUM('III-Cenário Ajustado'!E52+'III-Cenário Ajustado'!E57+'III-Cenário Ajustado'!E62)</f>
        <v>4369.3875034772364</v>
      </c>
      <c r="G9" s="121">
        <f>SUM('III-Cenário Ajustado'!F52+'III-Cenário Ajustado'!F57+'III-Cenário Ajustado'!F62)</f>
        <v>3888.7219377302813</v>
      </c>
      <c r="H9" s="121">
        <f>SUM('III-Cenário Ajustado'!G52+'III-Cenário Ajustado'!G57+'III-Cenário Ajustado'!G62)</f>
        <v>2170.2297022563898</v>
      </c>
      <c r="I9" s="121">
        <f>SUM('III-Cenário Ajustado'!H52+'III-Cenário Ajustado'!H57+'III-Cenário Ajustado'!H62)</f>
        <v>2404.6843667167432</v>
      </c>
      <c r="J9" s="121">
        <f>SUM('III-Cenário Ajustado'!I52+'III-Cenário Ajustado'!I57+'III-Cenário Ajustado'!I62)</f>
        <v>2656.6563412385053</v>
      </c>
      <c r="K9" s="121">
        <f>SUM('III-Cenário Ajustado'!J52+'III-Cenário Ajustado'!J57+'III-Cenário Ajustado'!J62)</f>
        <v>1027.9129012860863</v>
      </c>
      <c r="L9" s="121">
        <f>SUM('III-Cenário Ajustado'!K52+'III-Cenário Ajustado'!K57+'III-Cenário Ajustado'!K62)</f>
        <v>1046.7502883246686</v>
      </c>
    </row>
    <row r="10" spans="1:16" s="157" customFormat="1" ht="20" customHeight="1" x14ac:dyDescent="0.35">
      <c r="A10" s="158" t="s">
        <v>79</v>
      </c>
      <c r="B10" s="121"/>
      <c r="C10" s="122">
        <v>72.332999999999998</v>
      </c>
      <c r="D10" s="121">
        <v>75.081654</v>
      </c>
      <c r="E10" s="121">
        <v>77.484266927999997</v>
      </c>
      <c r="F10" s="121">
        <v>79.808794935839998</v>
      </c>
      <c r="G10" s="121">
        <v>82.203058783915196</v>
      </c>
      <c r="H10" s="121">
        <v>84.66915054743265</v>
      </c>
      <c r="I10" s="121">
        <v>87.209225063855627</v>
      </c>
      <c r="J10" s="121">
        <v>89.825501815771304</v>
      </c>
      <c r="K10" s="121">
        <v>92.520266870244441</v>
      </c>
      <c r="L10" s="121">
        <v>95.295874876351775</v>
      </c>
    </row>
    <row r="11" spans="1:16" s="157" customFormat="1" ht="20" customHeight="1" x14ac:dyDescent="0.35">
      <c r="A11" s="158" t="s">
        <v>80</v>
      </c>
      <c r="B11" s="121">
        <v>21.4</v>
      </c>
      <c r="C11" s="122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6" s="157" customFormat="1" ht="20" customHeight="1" x14ac:dyDescent="0.35">
      <c r="A12" s="162" t="s">
        <v>278</v>
      </c>
      <c r="B12" s="164"/>
      <c r="C12" s="128"/>
      <c r="D12" s="127"/>
      <c r="E12" s="127"/>
      <c r="F12" s="127"/>
      <c r="G12" s="127"/>
      <c r="H12" s="127"/>
      <c r="I12" s="127"/>
      <c r="J12" s="127"/>
      <c r="K12" s="127"/>
      <c r="L12" s="127"/>
    </row>
    <row r="13" spans="1:16" ht="20" customHeight="1" x14ac:dyDescent="0.35">
      <c r="A13" s="17" t="s">
        <v>268</v>
      </c>
      <c r="B13" s="83">
        <f>B7-B8-B12</f>
        <v>62585.256286960001</v>
      </c>
      <c r="C13" s="49">
        <f t="shared" ref="C13:K13" si="2">C7-C8-C12</f>
        <v>62345.059661553962</v>
      </c>
      <c r="D13" s="9">
        <f t="shared" si="2"/>
        <v>62980.110625455396</v>
      </c>
      <c r="E13" s="9">
        <f t="shared" si="2"/>
        <v>64758.155741750779</v>
      </c>
      <c r="F13" s="9">
        <f t="shared" si="2"/>
        <v>66995.30097677515</v>
      </c>
      <c r="G13" s="9">
        <f t="shared" si="2"/>
        <v>69210.409632971539</v>
      </c>
      <c r="H13" s="9">
        <f t="shared" si="2"/>
        <v>71609.249190252231</v>
      </c>
      <c r="I13" s="9">
        <f t="shared" si="2"/>
        <v>74096.599298665024</v>
      </c>
      <c r="J13" s="9">
        <f t="shared" si="2"/>
        <v>76675.732791774513</v>
      </c>
      <c r="K13" s="9">
        <f t="shared" si="2"/>
        <v>79350.271936619974</v>
      </c>
      <c r="L13" s="9">
        <f t="shared" ref="L13" si="3">L7-L8-L12</f>
        <v>82123.991645832211</v>
      </c>
    </row>
    <row r="14" spans="1:16" ht="20" customHeight="1" x14ac:dyDescent="0.35">
      <c r="A14" s="17" t="s">
        <v>274</v>
      </c>
      <c r="B14" s="83">
        <f>SUM(B15:B18)</f>
        <v>15667.10701817</v>
      </c>
      <c r="C14" s="49">
        <f t="shared" ref="C14:K14" si="4">SUM(C15:C18)</f>
        <v>15317.141114999999</v>
      </c>
      <c r="D14" s="9">
        <f t="shared" si="4"/>
        <v>16079.70159331677</v>
      </c>
      <c r="E14" s="9">
        <f t="shared" si="4"/>
        <v>16356.933620583713</v>
      </c>
      <c r="F14" s="9">
        <f t="shared" si="4"/>
        <v>17142.042191973083</v>
      </c>
      <c r="G14" s="9">
        <f t="shared" si="4"/>
        <v>17861.553084625397</v>
      </c>
      <c r="H14" s="9">
        <f t="shared" si="4"/>
        <v>18719.926945455711</v>
      </c>
      <c r="I14" s="9">
        <f t="shared" si="4"/>
        <v>19620.597386524609</v>
      </c>
      <c r="J14" s="9">
        <f t="shared" si="4"/>
        <v>20565.450822269893</v>
      </c>
      <c r="K14" s="9">
        <f t="shared" si="4"/>
        <v>21556.681508030219</v>
      </c>
      <c r="L14" s="9">
        <f t="shared" ref="L14" si="5">SUM(L15:L18)</f>
        <v>22596.59350438476</v>
      </c>
    </row>
    <row r="15" spans="1:16" ht="20" customHeight="1" x14ac:dyDescent="0.35">
      <c r="A15" s="158" t="s">
        <v>81</v>
      </c>
      <c r="B15" s="165">
        <v>13851.507018169999</v>
      </c>
      <c r="C15" s="122">
        <v>13376.990954999999</v>
      </c>
      <c r="D15" s="121">
        <v>14065.82572723677</v>
      </c>
      <c r="E15" s="121">
        <v>14278.613726789154</v>
      </c>
      <c r="F15" s="121">
        <v>15001.372701364686</v>
      </c>
      <c r="G15" s="121">
        <v>15656.663509298747</v>
      </c>
      <c r="H15" s="121">
        <v>16448.890682869263</v>
      </c>
      <c r="I15" s="121">
        <v>17281.430036060567</v>
      </c>
      <c r="J15" s="121">
        <v>18156.10845129193</v>
      </c>
      <c r="K15" s="121">
        <v>19075.058865922918</v>
      </c>
      <c r="L15" s="121">
        <v>20040.52218301424</v>
      </c>
    </row>
    <row r="16" spans="1:16" s="157" customFormat="1" ht="20" customHeight="1" x14ac:dyDescent="0.35">
      <c r="A16" s="158" t="s">
        <v>82</v>
      </c>
      <c r="B16" s="165"/>
      <c r="C16" s="122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s="157" customFormat="1" ht="20" customHeight="1" x14ac:dyDescent="0.35">
      <c r="A17" s="158" t="s">
        <v>83</v>
      </c>
      <c r="B17" s="165">
        <v>1815.6</v>
      </c>
      <c r="C17" s="122">
        <v>1940.1501599999999</v>
      </c>
      <c r="D17" s="121">
        <v>2013.8758660799999</v>
      </c>
      <c r="E17" s="121">
        <v>2078.3198937945599</v>
      </c>
      <c r="F17" s="121">
        <v>2140.6694906083967</v>
      </c>
      <c r="G17" s="121">
        <v>2204.8895753266488</v>
      </c>
      <c r="H17" s="121">
        <v>2271.0362625864482</v>
      </c>
      <c r="I17" s="121">
        <v>2339.1673504640416</v>
      </c>
      <c r="J17" s="121">
        <v>2409.3423709779631</v>
      </c>
      <c r="K17" s="121">
        <v>2481.622642107302</v>
      </c>
      <c r="L17" s="121">
        <v>2556.0713213705212</v>
      </c>
    </row>
    <row r="18" spans="1:12" s="157" customFormat="1" ht="20" customHeight="1" x14ac:dyDescent="0.35">
      <c r="A18" s="158" t="s">
        <v>84</v>
      </c>
      <c r="B18" s="121"/>
      <c r="C18" s="122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ht="20" customHeight="1" x14ac:dyDescent="0.35">
      <c r="A19" s="14" t="s">
        <v>269</v>
      </c>
      <c r="B19" s="25">
        <f>B13-B14</f>
        <v>46918.149268790003</v>
      </c>
      <c r="C19" s="81">
        <f>C13-C14</f>
        <v>47027.918546553963</v>
      </c>
      <c r="D19" s="95">
        <f>D13-D14</f>
        <v>46900.409032138625</v>
      </c>
      <c r="E19" s="95">
        <f t="shared" ref="E19:K19" si="6">E13-E14</f>
        <v>48401.222121167069</v>
      </c>
      <c r="F19" s="95">
        <f t="shared" si="6"/>
        <v>49853.258784802063</v>
      </c>
      <c r="G19" s="95">
        <f t="shared" si="6"/>
        <v>51348.856548346143</v>
      </c>
      <c r="H19" s="95">
        <f t="shared" si="6"/>
        <v>52889.322244796524</v>
      </c>
      <c r="I19" s="95">
        <f t="shared" si="6"/>
        <v>54476.001912140418</v>
      </c>
      <c r="J19" s="95">
        <f t="shared" si="6"/>
        <v>56110.28196950462</v>
      </c>
      <c r="K19" s="95">
        <f t="shared" si="6"/>
        <v>57793.590428589756</v>
      </c>
      <c r="L19" s="95">
        <f t="shared" ref="L19" si="7">L13-L14</f>
        <v>59527.398141447455</v>
      </c>
    </row>
    <row r="20" spans="1:12" ht="20" customHeight="1" x14ac:dyDescent="0.35">
      <c r="A20" s="14" t="s">
        <v>208</v>
      </c>
      <c r="B20" s="60"/>
      <c r="C20" s="52">
        <f>$B19*PRODUCT('V-Parâmetros'!$M7:M7)</f>
        <v>50136.734308628998</v>
      </c>
      <c r="D20" s="25">
        <f>$B19*PRODUCT('V-Parâmetros'!$M7:N7)</f>
        <v>52041.930212356892</v>
      </c>
      <c r="E20" s="25">
        <f>$B19*PRODUCT('V-Parâmetros'!$M7:O7)</f>
        <v>53707.271979152312</v>
      </c>
      <c r="F20" s="25">
        <f>$B19*PRODUCT('V-Parâmetros'!$M7:P7)</f>
        <v>55318.490138526882</v>
      </c>
      <c r="G20" s="25">
        <f>$B19*PRODUCT('V-Parâmetros'!$M7:Q7)</f>
        <v>56978.044842682692</v>
      </c>
      <c r="H20" s="25">
        <f>$B19*PRODUCT('V-Parâmetros'!$M7:R7)</f>
        <v>58687.38618796318</v>
      </c>
      <c r="I20" s="25">
        <f>$B19*PRODUCT('V-Parâmetros'!$M7:S7)</f>
        <v>60448.007773602083</v>
      </c>
      <c r="J20" s="25">
        <f>$B19*PRODUCT('V-Parâmetros'!$M7:T7)</f>
        <v>62261.44800681014</v>
      </c>
      <c r="K20" s="25">
        <f>$B19*PRODUCT('V-Parâmetros'!$M7:U7)</f>
        <v>64129.291447014439</v>
      </c>
      <c r="L20" s="25">
        <f>$B19*PRODUCT('V-Parâmetros'!$M7:V7)</f>
        <v>66053.170190424877</v>
      </c>
    </row>
    <row r="21" spans="1:12" ht="40.25" customHeight="1" x14ac:dyDescent="0.35">
      <c r="A21" s="24" t="s">
        <v>93</v>
      </c>
      <c r="B21" s="64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ht="20" customHeight="1" x14ac:dyDescent="0.35">
      <c r="A22" s="14" t="s">
        <v>226</v>
      </c>
      <c r="B22" s="60"/>
      <c r="C22" s="52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20" customHeight="1" x14ac:dyDescent="0.35">
      <c r="A23" s="17" t="s">
        <v>205</v>
      </c>
      <c r="B23" s="57"/>
      <c r="C23" s="49">
        <f>'III-Cenário Ajustado'!B96</f>
        <v>1075.8640972900394</v>
      </c>
      <c r="D23" s="9">
        <f>'III-Cenário Ajustado'!C96</f>
        <v>3121.7794165990126</v>
      </c>
      <c r="E23" s="9">
        <f>'III-Cenário Ajustado'!D96</f>
        <v>1025.5281129843061</v>
      </c>
      <c r="F23" s="9">
        <f>'III-Cenário Ajustado'!E96</f>
        <v>896.73545320382982</v>
      </c>
      <c r="G23" s="9">
        <f>'III-Cenário Ajustado'!F96</f>
        <v>3287.7826445976825</v>
      </c>
      <c r="H23" s="9">
        <f>'III-Cenário Ajustado'!G96</f>
        <v>4864.5520097388508</v>
      </c>
      <c r="I23" s="9">
        <f>'III-Cenário Ajustado'!H96</f>
        <v>5765.6347323883674</v>
      </c>
      <c r="J23" s="9">
        <f>'III-Cenário Ajustado'!I96</f>
        <v>6730.466023728819</v>
      </c>
      <c r="K23" s="9">
        <f>'III-Cenário Ajustado'!J96</f>
        <v>9662.1057987091626</v>
      </c>
      <c r="L23" s="9">
        <f>'III-Cenário Ajustado'!K96</f>
        <v>11004.074516749242</v>
      </c>
    </row>
    <row r="24" spans="1:12" ht="20" customHeight="1" x14ac:dyDescent="0.35">
      <c r="A24" s="16" t="s">
        <v>270</v>
      </c>
      <c r="B24" s="55"/>
      <c r="C24" s="47">
        <f>SUM(C25:C27)</f>
        <v>1651.8449250026049</v>
      </c>
      <c r="D24" s="5">
        <f t="shared" ref="D24:K24" si="8">SUM(D25:D27)</f>
        <v>1813.5254396457221</v>
      </c>
      <c r="E24" s="5">
        <f t="shared" si="8"/>
        <v>3386.325923429868</v>
      </c>
      <c r="F24" s="5">
        <f t="shared" si="8"/>
        <v>4449.196298413076</v>
      </c>
      <c r="G24" s="5">
        <f t="shared" si="8"/>
        <v>3970.9249965141967</v>
      </c>
      <c r="H24" s="5">
        <f t="shared" si="8"/>
        <v>2254.8988528038226</v>
      </c>
      <c r="I24" s="5">
        <f t="shared" si="8"/>
        <v>2491.8935917805989</v>
      </c>
      <c r="J24" s="5">
        <f t="shared" si="8"/>
        <v>2746.4818430542764</v>
      </c>
      <c r="K24" s="5">
        <f t="shared" si="8"/>
        <v>1120.4331681563308</v>
      </c>
      <c r="L24" s="5">
        <f t="shared" ref="L24" si="9">SUM(L25:L27)</f>
        <v>1142.0461632010204</v>
      </c>
    </row>
    <row r="25" spans="1:12" s="157" customFormat="1" ht="20" customHeight="1" x14ac:dyDescent="0.35">
      <c r="A25" s="155" t="s">
        <v>78</v>
      </c>
      <c r="B25" s="166"/>
      <c r="C25" s="120">
        <v>1579.5119250026048</v>
      </c>
      <c r="D25" s="119">
        <f>D9</f>
        <v>1738.4437856457221</v>
      </c>
      <c r="E25" s="119">
        <f t="shared" ref="E25:L25" si="10">E9</f>
        <v>3308.8416565018679</v>
      </c>
      <c r="F25" s="119">
        <f t="shared" si="10"/>
        <v>4369.3875034772364</v>
      </c>
      <c r="G25" s="119">
        <f t="shared" si="10"/>
        <v>3888.7219377302813</v>
      </c>
      <c r="H25" s="119">
        <f t="shared" si="10"/>
        <v>2170.2297022563898</v>
      </c>
      <c r="I25" s="119">
        <f t="shared" si="10"/>
        <v>2404.6843667167432</v>
      </c>
      <c r="J25" s="119">
        <f t="shared" si="10"/>
        <v>2656.6563412385053</v>
      </c>
      <c r="K25" s="119">
        <f t="shared" si="10"/>
        <v>1027.9129012860863</v>
      </c>
      <c r="L25" s="119">
        <f t="shared" si="10"/>
        <v>1046.7502883246686</v>
      </c>
    </row>
    <row r="26" spans="1:12" s="157" customFormat="1" ht="20" customHeight="1" x14ac:dyDescent="0.35">
      <c r="A26" s="155" t="s">
        <v>79</v>
      </c>
      <c r="B26" s="166"/>
      <c r="C26" s="120">
        <v>72.332999999999998</v>
      </c>
      <c r="D26" s="119">
        <v>75.081654</v>
      </c>
      <c r="E26" s="119">
        <v>77.484266927999997</v>
      </c>
      <c r="F26" s="119">
        <v>79.808794935839998</v>
      </c>
      <c r="G26" s="119">
        <v>82.203058783915196</v>
      </c>
      <c r="H26" s="119">
        <v>84.66915054743265</v>
      </c>
      <c r="I26" s="119">
        <v>87.209225063855627</v>
      </c>
      <c r="J26" s="119">
        <v>89.825501815771304</v>
      </c>
      <c r="K26" s="119">
        <v>92.520266870244441</v>
      </c>
      <c r="L26" s="119">
        <v>95.295874876351775</v>
      </c>
    </row>
    <row r="27" spans="1:12" s="157" customFormat="1" ht="20" customHeight="1" x14ac:dyDescent="0.35">
      <c r="A27" s="155" t="s">
        <v>80</v>
      </c>
      <c r="B27" s="166"/>
      <c r="C27" s="120"/>
      <c r="D27" s="119"/>
      <c r="E27" s="119"/>
      <c r="F27" s="119"/>
      <c r="G27" s="119"/>
      <c r="H27" s="119"/>
      <c r="I27" s="119"/>
      <c r="J27" s="119"/>
      <c r="K27" s="119"/>
      <c r="L27" s="119"/>
    </row>
    <row r="28" spans="1:12" ht="20" customHeight="1" x14ac:dyDescent="0.35">
      <c r="A28" s="16" t="s">
        <v>272</v>
      </c>
      <c r="B28" s="55"/>
      <c r="C28" s="47">
        <f t="shared" ref="C28:K28" si="11">SUM(C29:C31)</f>
        <v>0</v>
      </c>
      <c r="D28" s="5">
        <f t="shared" si="11"/>
        <v>0</v>
      </c>
      <c r="E28" s="5">
        <f t="shared" si="11"/>
        <v>0</v>
      </c>
      <c r="F28" s="5">
        <f t="shared" si="11"/>
        <v>0</v>
      </c>
      <c r="G28" s="5">
        <f t="shared" si="11"/>
        <v>1200</v>
      </c>
      <c r="H28" s="5">
        <f t="shared" si="11"/>
        <v>0</v>
      </c>
      <c r="I28" s="5">
        <f t="shared" si="11"/>
        <v>0</v>
      </c>
      <c r="J28" s="5">
        <f t="shared" si="11"/>
        <v>0</v>
      </c>
      <c r="K28" s="5">
        <f t="shared" si="11"/>
        <v>0</v>
      </c>
      <c r="L28" s="5">
        <f t="shared" ref="L28" si="12">SUM(L29:L31)</f>
        <v>0</v>
      </c>
    </row>
    <row r="29" spans="1:12" s="167" customFormat="1" ht="20" customHeight="1" x14ac:dyDescent="0.35">
      <c r="B29" s="166"/>
      <c r="C29" s="120"/>
      <c r="D29" s="120"/>
      <c r="E29" s="120"/>
      <c r="F29" s="120"/>
      <c r="G29" s="120"/>
      <c r="H29" s="120"/>
      <c r="I29" s="120"/>
      <c r="J29" s="120"/>
      <c r="K29" s="120"/>
      <c r="L29" s="120"/>
    </row>
    <row r="30" spans="1:12" s="167" customFormat="1" x14ac:dyDescent="0.35">
      <c r="A30" s="168" t="s">
        <v>292</v>
      </c>
      <c r="B30" s="166"/>
      <c r="C30" s="120"/>
      <c r="D30" s="120"/>
      <c r="E30" s="120"/>
      <c r="F30" s="120"/>
      <c r="G30" s="120">
        <v>1200</v>
      </c>
      <c r="H30" s="120"/>
      <c r="I30" s="120"/>
      <c r="J30" s="120"/>
      <c r="K30" s="120"/>
      <c r="L30" s="120"/>
    </row>
    <row r="31" spans="1:12" s="167" customFormat="1" ht="20" customHeight="1" x14ac:dyDescent="0.35">
      <c r="A31" s="169"/>
      <c r="B31" s="166"/>
      <c r="C31" s="120"/>
      <c r="D31" s="120"/>
      <c r="E31" s="120"/>
      <c r="F31" s="120"/>
      <c r="G31" s="120"/>
      <c r="H31" s="120"/>
      <c r="I31" s="120"/>
      <c r="J31" s="120"/>
      <c r="K31" s="120"/>
      <c r="L31" s="120"/>
    </row>
    <row r="32" spans="1:12" ht="20" customHeight="1" x14ac:dyDescent="0.35">
      <c r="A32" s="16" t="s">
        <v>271</v>
      </c>
      <c r="B32" s="55"/>
      <c r="C32" s="47">
        <f>SUM(C33:C35)</f>
        <v>0</v>
      </c>
      <c r="D32" s="5">
        <f t="shared" ref="D32:K32" si="13">SUM(D33:D35)</f>
        <v>0</v>
      </c>
      <c r="E32" s="5">
        <f t="shared" si="13"/>
        <v>0</v>
      </c>
      <c r="F32" s="5">
        <f t="shared" si="13"/>
        <v>0</v>
      </c>
      <c r="G32" s="5">
        <f t="shared" si="13"/>
        <v>0</v>
      </c>
      <c r="H32" s="5">
        <f t="shared" si="13"/>
        <v>0</v>
      </c>
      <c r="I32" s="5">
        <f t="shared" si="13"/>
        <v>0</v>
      </c>
      <c r="J32" s="5">
        <f t="shared" si="13"/>
        <v>0</v>
      </c>
      <c r="K32" s="5">
        <f t="shared" si="13"/>
        <v>0</v>
      </c>
      <c r="L32" s="5">
        <f t="shared" ref="L32" si="14">SUM(L33:L35)</f>
        <v>0</v>
      </c>
    </row>
    <row r="33" spans="1:12" s="167" customFormat="1" ht="20" customHeight="1" x14ac:dyDescent="0.35">
      <c r="A33" s="169"/>
      <c r="B33" s="166"/>
      <c r="C33" s="120"/>
      <c r="D33" s="170"/>
      <c r="E33" s="170"/>
      <c r="F33" s="170"/>
      <c r="G33" s="170"/>
      <c r="H33" s="170"/>
      <c r="I33" s="170"/>
      <c r="J33" s="170"/>
      <c r="K33" s="170"/>
      <c r="L33" s="170"/>
    </row>
    <row r="34" spans="1:12" s="167" customFormat="1" x14ac:dyDescent="0.35">
      <c r="A34" s="168"/>
      <c r="B34" s="166"/>
      <c r="C34" s="120"/>
      <c r="D34" s="170"/>
      <c r="E34" s="170"/>
      <c r="F34" s="170"/>
      <c r="G34" s="170"/>
      <c r="H34" s="170"/>
      <c r="I34" s="170"/>
      <c r="J34" s="170"/>
      <c r="K34" s="170"/>
      <c r="L34" s="170"/>
    </row>
    <row r="35" spans="1:12" s="167" customFormat="1" ht="20" customHeight="1" x14ac:dyDescent="0.35">
      <c r="A35" s="169"/>
      <c r="B35" s="166"/>
      <c r="C35" s="120"/>
      <c r="D35" s="170"/>
      <c r="E35" s="170"/>
      <c r="F35" s="170"/>
      <c r="G35" s="170"/>
      <c r="H35" s="170"/>
      <c r="I35" s="170"/>
      <c r="J35" s="170"/>
      <c r="K35" s="170"/>
      <c r="L35" s="170"/>
    </row>
    <row r="36" spans="1:12" ht="20" customHeight="1" x14ac:dyDescent="0.35">
      <c r="A36" s="17" t="s">
        <v>206</v>
      </c>
      <c r="B36" s="57"/>
      <c r="C36" s="49">
        <f t="shared" ref="C36:K36" si="15">C23+C24-C28+C32</f>
        <v>2727.7090222926445</v>
      </c>
      <c r="D36" s="9">
        <f>D23+D24-D28+D32</f>
        <v>4935.3048562447348</v>
      </c>
      <c r="E36" s="9">
        <f t="shared" si="15"/>
        <v>4411.8540364141736</v>
      </c>
      <c r="F36" s="9">
        <f t="shared" si="15"/>
        <v>5345.9317516169058</v>
      </c>
      <c r="G36" s="9">
        <f t="shared" si="15"/>
        <v>6058.7076411118796</v>
      </c>
      <c r="H36" s="9">
        <f t="shared" si="15"/>
        <v>7119.4508625426733</v>
      </c>
      <c r="I36" s="9">
        <f t="shared" si="15"/>
        <v>8257.5283241689667</v>
      </c>
      <c r="J36" s="9">
        <f t="shared" si="15"/>
        <v>9476.9478667830954</v>
      </c>
      <c r="K36" s="9">
        <f t="shared" si="15"/>
        <v>10782.538966865493</v>
      </c>
      <c r="L36" s="9">
        <f t="shared" ref="L36" si="16">L23+L24-L28+L32</f>
        <v>12146.120679950263</v>
      </c>
    </row>
    <row r="37" spans="1:12" ht="20" customHeight="1" x14ac:dyDescent="0.35">
      <c r="A37" s="16" t="s">
        <v>94</v>
      </c>
      <c r="B37" s="180"/>
      <c r="C37" s="181">
        <v>5146.0713390716874</v>
      </c>
      <c r="D37" s="179">
        <v>6496.3899008217577</v>
      </c>
      <c r="E37" s="179">
        <v>6866.6276023954524</v>
      </c>
      <c r="F37" s="179">
        <v>7618.1017843744685</v>
      </c>
      <c r="G37" s="179">
        <v>8336.9791213883655</v>
      </c>
      <c r="H37" s="179">
        <v>8900.5937830626244</v>
      </c>
      <c r="I37" s="179">
        <v>8710.4042269375259</v>
      </c>
      <c r="J37" s="179">
        <v>8896.937435090691</v>
      </c>
      <c r="K37" s="179">
        <v>9173.9394860967295</v>
      </c>
      <c r="L37" s="179">
        <v>9284.7768819544744</v>
      </c>
    </row>
    <row r="38" spans="1:12" ht="20" customHeight="1" x14ac:dyDescent="0.35">
      <c r="A38" s="16" t="s">
        <v>280</v>
      </c>
      <c r="B38" s="180"/>
      <c r="C38" s="181"/>
      <c r="D38" s="179"/>
      <c r="E38" s="179"/>
      <c r="F38" s="179"/>
      <c r="G38" s="179"/>
      <c r="H38" s="179"/>
      <c r="I38" s="179"/>
      <c r="J38" s="179"/>
      <c r="K38" s="179"/>
      <c r="L38" s="179"/>
    </row>
    <row r="39" spans="1:12" ht="20" customHeight="1" x14ac:dyDescent="0.35">
      <c r="A39" s="17" t="s">
        <v>281</v>
      </c>
      <c r="B39" s="57"/>
      <c r="C39" s="49">
        <f>C37-C38</f>
        <v>5146.0713390716874</v>
      </c>
      <c r="D39" s="9">
        <f>D37-D38</f>
        <v>6496.3899008217577</v>
      </c>
      <c r="E39" s="9">
        <f t="shared" ref="E39:K39" si="17">E37-E38</f>
        <v>6866.6276023954524</v>
      </c>
      <c r="F39" s="9">
        <f t="shared" si="17"/>
        <v>7618.1017843744685</v>
      </c>
      <c r="G39" s="9">
        <f t="shared" si="17"/>
        <v>8336.9791213883655</v>
      </c>
      <c r="H39" s="9">
        <f t="shared" si="17"/>
        <v>8900.5937830626244</v>
      </c>
      <c r="I39" s="9">
        <f t="shared" si="17"/>
        <v>8710.4042269375259</v>
      </c>
      <c r="J39" s="9">
        <f t="shared" si="17"/>
        <v>8896.937435090691</v>
      </c>
      <c r="K39" s="9">
        <f t="shared" si="17"/>
        <v>9173.9394860967295</v>
      </c>
      <c r="L39" s="9">
        <f t="shared" ref="L39" si="18">L37-L38</f>
        <v>9284.7768819544744</v>
      </c>
    </row>
    <row r="40" spans="1:12" ht="20" customHeight="1" x14ac:dyDescent="0.35">
      <c r="A40" s="14" t="s">
        <v>204</v>
      </c>
      <c r="B40" s="60"/>
      <c r="C40" s="52"/>
      <c r="D40" s="25"/>
      <c r="E40" s="25"/>
      <c r="F40" s="25"/>
      <c r="G40" s="25"/>
      <c r="H40" s="25"/>
      <c r="I40" s="25"/>
      <c r="J40" s="25"/>
      <c r="K40" s="25"/>
      <c r="L40" s="25"/>
    </row>
    <row r="41" spans="1:12" ht="20" customHeight="1" x14ac:dyDescent="0.35">
      <c r="A41" s="17" t="s">
        <v>95</v>
      </c>
      <c r="B41" s="94"/>
      <c r="C41" s="49">
        <f>'III-Cenário Ajustado'!B86-'I-Cenário Base'!F86</f>
        <v>-14541.605129406749</v>
      </c>
      <c r="D41" s="9">
        <f>'III-Cenário Ajustado'!C86-'III-Cenário Ajustado'!B86</f>
        <v>-87.958259640822689</v>
      </c>
      <c r="E41" s="9">
        <f>'III-Cenário Ajustado'!D86-'III-Cenário Ajustado'!C86</f>
        <v>-112.73927442953482</v>
      </c>
      <c r="F41" s="9">
        <f>'III-Cenário Ajustado'!E86-'III-Cenário Ajustado'!D86</f>
        <v>-175.72371250521064</v>
      </c>
      <c r="G41" s="9">
        <f>'III-Cenário Ajustado'!F86-'III-Cenário Ajustado'!E86</f>
        <v>-92.027728534155358</v>
      </c>
      <c r="H41" s="9">
        <f>'III-Cenário Ajustado'!G86-'III-Cenário Ajustado'!F86</f>
        <v>-83.178311784715333</v>
      </c>
      <c r="I41" s="9">
        <f>'III-Cenário Ajustado'!H86-'III-Cenário Ajustado'!G86</f>
        <v>-81.176754138688011</v>
      </c>
      <c r="J41" s="9">
        <f>'III-Cenário Ajustado'!I86-'III-Cenário Ajustado'!H86</f>
        <v>-72.243908985735288</v>
      </c>
      <c r="K41" s="9">
        <f>'III-Cenário Ajustado'!J86-'III-Cenário Ajustado'!I86</f>
        <v>-45.300476573218475</v>
      </c>
      <c r="L41" s="9">
        <f>'III-Cenário Ajustado'!K86-'III-Cenário Ajustado'!J86</f>
        <v>-32.512977604354546</v>
      </c>
    </row>
    <row r="42" spans="1:12" ht="20" customHeight="1" x14ac:dyDescent="0.35">
      <c r="A42" s="16" t="s">
        <v>282</v>
      </c>
      <c r="B42" s="180"/>
      <c r="C42" s="181">
        <f>'III-Cenário Ajustado'!B86</f>
        <v>4589.2087696932413</v>
      </c>
      <c r="D42" s="179">
        <f>'III-Cenário Ajustado'!C86</f>
        <v>4501.2505100524186</v>
      </c>
      <c r="E42" s="179">
        <f>'III-Cenário Ajustado'!D86</f>
        <v>4388.5112356228838</v>
      </c>
      <c r="F42" s="179">
        <f>'III-Cenário Ajustado'!E86</f>
        <v>4212.7875231176731</v>
      </c>
      <c r="G42" s="179">
        <f>'III-Cenário Ajustado'!F86</f>
        <v>4120.7597945835178</v>
      </c>
      <c r="H42" s="179">
        <f>'III-Cenário Ajustado'!G86</f>
        <v>4037.5814827988024</v>
      </c>
      <c r="I42" s="179">
        <f>'III-Cenário Ajustado'!H86</f>
        <v>3956.4047286601144</v>
      </c>
      <c r="J42" s="179">
        <f>'III-Cenário Ajustado'!I86</f>
        <v>3884.1608196743791</v>
      </c>
      <c r="K42" s="179">
        <f>'III-Cenário Ajustado'!J86</f>
        <v>3838.8603431011607</v>
      </c>
      <c r="L42" s="179">
        <f>'III-Cenário Ajustado'!K86</f>
        <v>3806.3473654968061</v>
      </c>
    </row>
    <row r="43" spans="1:12" ht="20" customHeight="1" x14ac:dyDescent="0.35">
      <c r="A43" s="16" t="s">
        <v>283</v>
      </c>
      <c r="B43" s="180"/>
      <c r="C43" s="181"/>
      <c r="D43" s="179"/>
      <c r="E43" s="179"/>
      <c r="F43" s="179"/>
      <c r="G43" s="179"/>
      <c r="H43" s="179"/>
      <c r="I43" s="179"/>
      <c r="J43" s="179"/>
      <c r="K43" s="179"/>
      <c r="L43" s="179"/>
    </row>
    <row r="44" spans="1:12" ht="20" customHeight="1" x14ac:dyDescent="0.35">
      <c r="A44" s="17" t="s">
        <v>284</v>
      </c>
      <c r="B44" s="94"/>
      <c r="C44" s="49">
        <f>(C42-C43)/'III-Cenário Ajustado'!B71</f>
        <v>9.550079921434991E-2</v>
      </c>
      <c r="D44" s="9">
        <f>(D42-D43)/'III-Cenário Ajustado'!C71</f>
        <v>8.9908047453587561E-2</v>
      </c>
      <c r="E44" s="9">
        <f>(E42-E43)/'III-Cenário Ajustado'!D71</f>
        <v>8.6085580506923415E-2</v>
      </c>
      <c r="F44" s="9">
        <f>(F42-F43)/'III-Cenário Ajustado'!E71</f>
        <v>7.9036344236162209E-2</v>
      </c>
      <c r="G44" s="9">
        <f>(G42-G43)/'III-Cenário Ajustado'!F71</f>
        <v>7.2746686101398145E-2</v>
      </c>
      <c r="H44" s="9">
        <f>(H42-H43)/'III-Cenário Ajustado'!G71</f>
        <v>6.9638410356634969E-2</v>
      </c>
      <c r="I44" s="9">
        <f>(I42-I43)/'III-Cenário Ajustado'!H71</f>
        <v>6.5250341816786822E-2</v>
      </c>
      <c r="J44" s="9">
        <f>(J42-J43)/'III-Cenário Ajustado'!I71</f>
        <v>6.1249251422150534E-2</v>
      </c>
      <c r="K44" s="9">
        <f>(K42-K43)/'III-Cenário Ajustado'!J71</f>
        <v>5.7875511988416506E-2</v>
      </c>
      <c r="L44" s="9">
        <f>(L42-L43)/'III-Cenário Ajustado'!K71</f>
        <v>5.4886578671142806E-2</v>
      </c>
    </row>
    <row r="45" spans="1:12" x14ac:dyDescent="0.35">
      <c r="A45"/>
      <c r="B45"/>
      <c r="C45"/>
    </row>
    <row r="46" spans="1:12" x14ac:dyDescent="0.35">
      <c r="A46"/>
      <c r="B46"/>
      <c r="C46"/>
    </row>
    <row r="47" spans="1:12" x14ac:dyDescent="0.35">
      <c r="A47"/>
      <c r="B47"/>
      <c r="C47"/>
    </row>
    <row r="48" spans="1:12" x14ac:dyDescent="0.35">
      <c r="A48"/>
      <c r="B48"/>
      <c r="C48"/>
    </row>
    <row r="49" spans="1:3" x14ac:dyDescent="0.35">
      <c r="A49"/>
      <c r="B49"/>
      <c r="C49"/>
    </row>
    <row r="50" spans="1:3" x14ac:dyDescent="0.35">
      <c r="A50"/>
      <c r="B50"/>
      <c r="C50"/>
    </row>
    <row r="51" spans="1:3" x14ac:dyDescent="0.35">
      <c r="A51"/>
      <c r="B51"/>
      <c r="C51"/>
    </row>
    <row r="52" spans="1:3" x14ac:dyDescent="0.35">
      <c r="A52"/>
      <c r="B52"/>
      <c r="C52"/>
    </row>
    <row r="53" spans="1:3" x14ac:dyDescent="0.35">
      <c r="A53"/>
      <c r="B53"/>
      <c r="C53"/>
    </row>
    <row r="54" spans="1:3" x14ac:dyDescent="0.35">
      <c r="A54"/>
      <c r="B54"/>
      <c r="C54"/>
    </row>
    <row r="55" spans="1:3" x14ac:dyDescent="0.35">
      <c r="A55"/>
      <c r="B55"/>
      <c r="C55"/>
    </row>
    <row r="56" spans="1:3" x14ac:dyDescent="0.35">
      <c r="A56"/>
      <c r="B56"/>
      <c r="C56"/>
    </row>
    <row r="57" spans="1:3" x14ac:dyDescent="0.35">
      <c r="A57"/>
      <c r="B57"/>
      <c r="C57"/>
    </row>
    <row r="58" spans="1:3" x14ac:dyDescent="0.35">
      <c r="A58"/>
      <c r="B58"/>
      <c r="C58"/>
    </row>
    <row r="59" spans="1:3" x14ac:dyDescent="0.35">
      <c r="A59"/>
      <c r="B59"/>
      <c r="C59"/>
    </row>
    <row r="60" spans="1:3" x14ac:dyDescent="0.35">
      <c r="A60"/>
      <c r="B60"/>
      <c r="C60"/>
    </row>
    <row r="61" spans="1:3" x14ac:dyDescent="0.35">
      <c r="B61"/>
      <c r="C61"/>
    </row>
    <row r="62" spans="1:3" x14ac:dyDescent="0.35">
      <c r="B62"/>
      <c r="C62"/>
    </row>
    <row r="63" spans="1:3" x14ac:dyDescent="0.35">
      <c r="B63"/>
      <c r="C63"/>
    </row>
    <row r="64" spans="1:3" x14ac:dyDescent="0.35">
      <c r="B64"/>
      <c r="C64"/>
    </row>
    <row r="65" spans="2:3" x14ac:dyDescent="0.35">
      <c r="B65"/>
      <c r="C65"/>
    </row>
    <row r="66" spans="2:3" x14ac:dyDescent="0.35">
      <c r="B66"/>
      <c r="C66"/>
    </row>
  </sheetData>
  <sheetProtection algorithmName="SHA-512" hashValue="t++gHKjr/g4p7P28Q3nUUC/82eP8IVCFD3sZrrYbjO0tQ3B3cPFsiJN3Ah9AqtCJPloQy2FLPXipMCMAAdJqLw==" saltValue="ZvXOe46wePA8CmhCzlEHyA==" spinCount="100000" sheet="1" insertRows="0" deleteRows="0"/>
  <conditionalFormatting sqref="C44:L44">
    <cfRule type="cellIs" dxfId="31" priority="73" operator="greaterThan">
      <formula>0.05</formula>
    </cfRule>
  </conditionalFormatting>
  <conditionalFormatting sqref="B19 B7:B8 B12 B14:B15">
    <cfRule type="cellIs" dxfId="30" priority="60" operator="equal">
      <formula>""</formula>
    </cfRule>
  </conditionalFormatting>
  <conditionalFormatting sqref="C41:L41">
    <cfRule type="cellIs" dxfId="29" priority="59" operator="greaterThan">
      <formula>0</formula>
    </cfRule>
  </conditionalFormatting>
  <conditionalFormatting sqref="C19:L19">
    <cfRule type="cellIs" dxfId="28" priority="57" operator="greaterThan">
      <formula>C20</formula>
    </cfRule>
  </conditionalFormatting>
  <conditionalFormatting sqref="C33:C35">
    <cfRule type="cellIs" dxfId="27" priority="42" stopIfTrue="1" operator="equal">
      <formula>0</formula>
    </cfRule>
    <cfRule type="cellIs" dxfId="26" priority="54" operator="lessThan">
      <formula>C$19*0.01</formula>
    </cfRule>
  </conditionalFormatting>
  <conditionalFormatting sqref="D33:D35">
    <cfRule type="cellIs" dxfId="25" priority="40" stopIfTrue="1" operator="equal">
      <formula>0</formula>
    </cfRule>
    <cfRule type="cellIs" dxfId="24" priority="41" operator="lessThan">
      <formula>D$19*0.01</formula>
    </cfRule>
  </conditionalFormatting>
  <conditionalFormatting sqref="E33:E35">
    <cfRule type="cellIs" dxfId="23" priority="38" stopIfTrue="1" operator="equal">
      <formula>0</formula>
    </cfRule>
    <cfRule type="cellIs" dxfId="22" priority="39" operator="lessThan">
      <formula>E$19*0.01</formula>
    </cfRule>
  </conditionalFormatting>
  <conditionalFormatting sqref="F33:F35">
    <cfRule type="cellIs" dxfId="21" priority="36" stopIfTrue="1" operator="equal">
      <formula>0</formula>
    </cfRule>
    <cfRule type="cellIs" dxfId="20" priority="37" operator="lessThan">
      <formula>F$19*0.01</formula>
    </cfRule>
  </conditionalFormatting>
  <conditionalFormatting sqref="G33:G35">
    <cfRule type="cellIs" dxfId="19" priority="34" stopIfTrue="1" operator="equal">
      <formula>0</formula>
    </cfRule>
    <cfRule type="cellIs" dxfId="18" priority="35" operator="lessThan">
      <formula>G$19*0.01</formula>
    </cfRule>
  </conditionalFormatting>
  <conditionalFormatting sqref="H33:H35">
    <cfRule type="cellIs" dxfId="17" priority="32" stopIfTrue="1" operator="equal">
      <formula>0</formula>
    </cfRule>
    <cfRule type="cellIs" dxfId="16" priority="33" operator="lessThan">
      <formula>H$19*0.01</formula>
    </cfRule>
  </conditionalFormatting>
  <conditionalFormatting sqref="I33:I35">
    <cfRule type="cellIs" dxfId="15" priority="30" stopIfTrue="1" operator="equal">
      <formula>0</formula>
    </cfRule>
    <cfRule type="cellIs" dxfId="14" priority="31" operator="lessThan">
      <formula>I$19*0.01</formula>
    </cfRule>
  </conditionalFormatting>
  <conditionalFormatting sqref="J33:J35 L33:L35">
    <cfRule type="cellIs" dxfId="13" priority="28" stopIfTrue="1" operator="equal">
      <formula>0</formula>
    </cfRule>
    <cfRule type="cellIs" dxfId="12" priority="29" operator="lessThan">
      <formula>J$19*0.01</formula>
    </cfRule>
  </conditionalFormatting>
  <conditionalFormatting sqref="K33:K35">
    <cfRule type="cellIs" dxfId="11" priority="26" stopIfTrue="1" operator="equal">
      <formula>0</formula>
    </cfRule>
    <cfRule type="cellIs" dxfId="10" priority="27" operator="lessThan">
      <formula>K$19*0.01</formula>
    </cfRule>
  </conditionalFormatting>
  <conditionalFormatting sqref="C29:C31">
    <cfRule type="cellIs" dxfId="9" priority="22" stopIfTrue="1" operator="equal">
      <formula>0</formula>
    </cfRule>
  </conditionalFormatting>
  <conditionalFormatting sqref="D29:L31">
    <cfRule type="cellIs" dxfId="8" priority="20" stopIfTrue="1" operator="equal">
      <formula>0</formula>
    </cfRule>
  </conditionalFormatting>
  <conditionalFormatting sqref="B13">
    <cfRule type="cellIs" dxfId="7" priority="3" operator="equal">
      <formula>""</formula>
    </cfRule>
  </conditionalFormatting>
  <conditionalFormatting sqref="C36:L36">
    <cfRule type="cellIs" dxfId="6" priority="80" operator="lessThan">
      <formula>C39</formula>
    </cfRule>
  </conditionalFormatting>
  <dataValidations count="1">
    <dataValidation type="list" allowBlank="1" showInputMessage="1" showErrorMessage="1" sqref="E1" xr:uid="{00000000-0002-0000-0600-000000000000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L43" unlockedFormula="1"/>
    <ignoredError sqref="D44:K44" evalError="1"/>
    <ignoredError sqref="L44" evalError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4CEB1E41-54FA-4B93-BA19-9B53CD3217C3}">
            <xm:f>'III-Cenário Ajustado'!B$46*0.01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C29:L31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/>
  <dimension ref="A1:W13"/>
  <sheetViews>
    <sheetView showGridLines="0" workbookViewId="0">
      <selection activeCell="I30" sqref="I30"/>
    </sheetView>
  </sheetViews>
  <sheetFormatPr defaultColWidth="8.6328125" defaultRowHeight="14.5" x14ac:dyDescent="0.35"/>
  <cols>
    <col min="1" max="1" width="39.453125" bestFit="1" customWidth="1"/>
    <col min="2" max="22" width="7.36328125" customWidth="1"/>
    <col min="23" max="23" width="10.6328125" customWidth="1"/>
  </cols>
  <sheetData>
    <row r="1" spans="1:23" ht="18.5" x14ac:dyDescent="0.35">
      <c r="A1" s="29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3" x14ac:dyDescent="0.35">
      <c r="A2" s="31" t="s">
        <v>121</v>
      </c>
      <c r="B2" s="71"/>
      <c r="C2" s="72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23" x14ac:dyDescent="0.35">
      <c r="A3" s="31" t="s">
        <v>122</v>
      </c>
      <c r="F3" s="71"/>
    </row>
    <row r="4" spans="1:23" x14ac:dyDescent="0.35">
      <c r="A4" s="65"/>
      <c r="B4" s="99"/>
      <c r="C4" s="99"/>
      <c r="D4" s="99"/>
      <c r="E4" s="99"/>
      <c r="F4" s="99"/>
      <c r="G4" s="99"/>
      <c r="L4" s="73" t="s">
        <v>123</v>
      </c>
      <c r="Q4" s="74" t="s">
        <v>124</v>
      </c>
      <c r="S4" s="74"/>
      <c r="U4" s="74"/>
      <c r="V4" s="74"/>
    </row>
    <row r="5" spans="1:23" x14ac:dyDescent="0.35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6">
        <v>2016</v>
      </c>
      <c r="H5" s="76">
        <v>2017</v>
      </c>
      <c r="I5" s="76">
        <v>2018</v>
      </c>
      <c r="J5" s="76">
        <v>2019</v>
      </c>
      <c r="K5" s="76">
        <v>2020</v>
      </c>
      <c r="L5" s="76">
        <v>2021</v>
      </c>
      <c r="M5" s="76">
        <v>2022</v>
      </c>
      <c r="N5" s="76">
        <v>2023</v>
      </c>
      <c r="O5" s="76">
        <v>2024</v>
      </c>
      <c r="P5" s="76">
        <v>2025</v>
      </c>
      <c r="Q5" s="76">
        <v>2026</v>
      </c>
      <c r="R5" s="76">
        <v>2027</v>
      </c>
      <c r="S5" s="76">
        <v>2028</v>
      </c>
      <c r="T5" s="76">
        <v>2029</v>
      </c>
      <c r="U5" s="76">
        <v>2030</v>
      </c>
      <c r="V5" s="76">
        <v>2031</v>
      </c>
      <c r="W5" s="76" t="s">
        <v>125</v>
      </c>
    </row>
    <row r="6" spans="1:23" x14ac:dyDescent="0.35">
      <c r="A6" s="103" t="s">
        <v>126</v>
      </c>
      <c r="B6" s="104">
        <v>6.5000000000000002E-2</v>
      </c>
      <c r="C6" s="104">
        <v>5.8400000000000001E-2</v>
      </c>
      <c r="D6" s="104">
        <v>5.91E-2</v>
      </c>
      <c r="E6" s="104">
        <v>6.4100000000000004E-2</v>
      </c>
      <c r="F6" s="104">
        <v>0.1067</v>
      </c>
      <c r="G6" s="104">
        <v>6.2899999999999998E-2</v>
      </c>
      <c r="H6" s="105">
        <v>2.9499999999999998E-2</v>
      </c>
      <c r="I6" s="105">
        <v>3.7499999999999999E-2</v>
      </c>
      <c r="J6" s="105">
        <v>4.3061516171595302E-2</v>
      </c>
      <c r="K6" s="171">
        <v>4.5199999999999997E-2</v>
      </c>
      <c r="L6" s="113">
        <v>0.10059999999999999</v>
      </c>
      <c r="M6" s="113">
        <v>6.8599999999999994E-2</v>
      </c>
      <c r="N6" s="113">
        <v>3.7999999999999999E-2</v>
      </c>
      <c r="O6" s="113">
        <v>3.2000000000000001E-2</v>
      </c>
      <c r="P6" s="113">
        <v>0.03</v>
      </c>
      <c r="Q6" s="114">
        <v>0.03</v>
      </c>
      <c r="R6" s="114">
        <v>0.03</v>
      </c>
      <c r="S6" s="114">
        <v>0.03</v>
      </c>
      <c r="T6" s="114">
        <v>0.03</v>
      </c>
      <c r="U6" s="114">
        <v>0.03</v>
      </c>
      <c r="V6" s="114">
        <v>0.03</v>
      </c>
      <c r="W6" s="175" t="s">
        <v>127</v>
      </c>
    </row>
    <row r="7" spans="1:23" ht="14.75" customHeight="1" x14ac:dyDescent="0.35">
      <c r="A7" s="103" t="s">
        <v>128</v>
      </c>
      <c r="B7" s="79">
        <f>1+B6</f>
        <v>1.0649999999999999</v>
      </c>
      <c r="C7" s="79">
        <f t="shared" ref="C7:K7" si="0">1+C6</f>
        <v>1.0584</v>
      </c>
      <c r="D7" s="79">
        <f t="shared" si="0"/>
        <v>1.0590999999999999</v>
      </c>
      <c r="E7" s="79">
        <f t="shared" si="0"/>
        <v>1.0641</v>
      </c>
      <c r="F7" s="79">
        <f t="shared" si="0"/>
        <v>1.1067</v>
      </c>
      <c r="G7" s="79">
        <f t="shared" si="0"/>
        <v>1.0629</v>
      </c>
      <c r="H7" s="80">
        <f t="shared" si="0"/>
        <v>1.0295000000000001</v>
      </c>
      <c r="I7" s="80">
        <f t="shared" si="0"/>
        <v>1.0375000000000001</v>
      </c>
      <c r="J7" s="80">
        <f t="shared" si="0"/>
        <v>1.0430615161715953</v>
      </c>
      <c r="K7" s="172">
        <f t="shared" si="0"/>
        <v>1.0451999999999999</v>
      </c>
      <c r="L7" s="115">
        <v>1.1006</v>
      </c>
      <c r="M7" s="115">
        <v>1.0686</v>
      </c>
      <c r="N7" s="115">
        <v>1.038</v>
      </c>
      <c r="O7" s="115">
        <v>1.032</v>
      </c>
      <c r="P7" s="115">
        <v>1.03</v>
      </c>
      <c r="Q7" s="116">
        <v>1.03</v>
      </c>
      <c r="R7" s="116">
        <v>1.03</v>
      </c>
      <c r="S7" s="116">
        <v>1.03</v>
      </c>
      <c r="T7" s="116">
        <v>1.03</v>
      </c>
      <c r="U7" s="116">
        <v>1.03</v>
      </c>
      <c r="V7" s="116">
        <v>1.03</v>
      </c>
      <c r="W7" s="175" t="s">
        <v>127</v>
      </c>
    </row>
    <row r="8" spans="1:23" x14ac:dyDescent="0.35">
      <c r="A8" s="103" t="s">
        <v>129</v>
      </c>
      <c r="B8" s="104">
        <v>5.0999999999999997E-2</v>
      </c>
      <c r="C8" s="104">
        <v>8.09667816472142E-2</v>
      </c>
      <c r="D8" s="104">
        <v>5.51836640617707E-2</v>
      </c>
      <c r="E8" s="104">
        <v>3.7835934440058498E-2</v>
      </c>
      <c r="F8" s="104">
        <v>0.10701098976864699</v>
      </c>
      <c r="G8" s="104">
        <v>7.1825911939788795E-2</v>
      </c>
      <c r="H8" s="105">
        <v>-4.1853288702057298E-3</v>
      </c>
      <c r="I8" s="104">
        <v>7.0993559720767596E-2</v>
      </c>
      <c r="J8" s="104">
        <v>7.6959363162165909E-2</v>
      </c>
      <c r="K8" s="171">
        <v>0.23080000000000001</v>
      </c>
      <c r="L8" s="113">
        <v>0.1774</v>
      </c>
      <c r="M8" s="113">
        <v>4.7199999999999999E-2</v>
      </c>
      <c r="N8" s="113">
        <v>3.95E-2</v>
      </c>
      <c r="O8" s="113">
        <v>3.9E-2</v>
      </c>
      <c r="P8" s="113">
        <v>3.8699999999999998E-2</v>
      </c>
      <c r="Q8" s="114">
        <v>3.8699999999999998E-2</v>
      </c>
      <c r="R8" s="114">
        <v>3.8699999999999998E-2</v>
      </c>
      <c r="S8" s="114">
        <v>3.8699999999999998E-2</v>
      </c>
      <c r="T8" s="114">
        <v>3.8699999999999998E-2</v>
      </c>
      <c r="U8" s="114">
        <v>3.8699999999999998E-2</v>
      </c>
      <c r="V8" s="114">
        <v>3.8699999999999998E-2</v>
      </c>
      <c r="W8" s="175" t="s">
        <v>127</v>
      </c>
    </row>
    <row r="9" spans="1:23" x14ac:dyDescent="0.35">
      <c r="A9" s="103" t="s">
        <v>130</v>
      </c>
      <c r="B9" s="104">
        <v>8.3199999999999996E-2</v>
      </c>
      <c r="C9" s="104">
        <v>7.9431269420639827E-2</v>
      </c>
      <c r="D9" s="104">
        <v>7.5045645320488408E-2</v>
      </c>
      <c r="E9" s="104">
        <v>7.8467097434944844E-2</v>
      </c>
      <c r="F9" s="104">
        <v>7.5661750129393496E-2</v>
      </c>
      <c r="G9" s="104">
        <v>8.0699999999999994E-2</v>
      </c>
      <c r="H9" s="105">
        <v>3.6600000000000001E-2</v>
      </c>
      <c r="I9" s="105">
        <v>4.4900000000000002E-2</v>
      </c>
      <c r="J9" s="105">
        <v>4.2700000000000002E-2</v>
      </c>
      <c r="K9" s="171">
        <v>4.7899999999999998E-2</v>
      </c>
      <c r="L9" s="113">
        <v>0.1071</v>
      </c>
      <c r="M9" s="113">
        <v>6.1899999999999997E-2</v>
      </c>
      <c r="N9" s="113">
        <v>5.2499999999999998E-2</v>
      </c>
      <c r="O9" s="113">
        <v>4.6899999999999997E-2</v>
      </c>
      <c r="P9" s="113">
        <v>4.5100000000000001E-2</v>
      </c>
      <c r="Q9" s="114">
        <v>4.5100000000000001E-2</v>
      </c>
      <c r="R9" s="114">
        <v>4.5100000000000001E-2</v>
      </c>
      <c r="S9" s="114">
        <v>4.5100000000000001E-2</v>
      </c>
      <c r="T9" s="114">
        <v>4.5100000000000001E-2</v>
      </c>
      <c r="U9" s="114">
        <v>4.5100000000000001E-2</v>
      </c>
      <c r="V9" s="114">
        <v>4.5100000000000001E-2</v>
      </c>
      <c r="W9" s="175" t="s">
        <v>127</v>
      </c>
    </row>
    <row r="10" spans="1:23" x14ac:dyDescent="0.35">
      <c r="A10" s="103" t="s">
        <v>232</v>
      </c>
      <c r="B10" s="104">
        <v>3.9699999999999999E-2</v>
      </c>
      <c r="C10" s="104">
        <v>1.9199999999999998E-2</v>
      </c>
      <c r="D10" s="104">
        <v>0.03</v>
      </c>
      <c r="E10" s="104">
        <v>5.0000000000000001E-3</v>
      </c>
      <c r="F10" s="104">
        <v>-3.5471622701838498E-2</v>
      </c>
      <c r="G10" s="104">
        <v>-3.3046721226561701E-2</v>
      </c>
      <c r="H10" s="105">
        <v>1.32E-2</v>
      </c>
      <c r="I10" s="105">
        <v>1.78E-2</v>
      </c>
      <c r="J10" s="105">
        <v>1.41E-2</v>
      </c>
      <c r="K10" s="171">
        <v>-4.0599999999999997E-2</v>
      </c>
      <c r="L10" s="113">
        <v>5.0999999999999997E-2</v>
      </c>
      <c r="M10" s="113">
        <v>5.0000000000000001E-3</v>
      </c>
      <c r="N10" s="113">
        <v>1.2999999999999999E-2</v>
      </c>
      <c r="O10" s="113">
        <v>0.02</v>
      </c>
      <c r="P10" s="113">
        <v>0.02</v>
      </c>
      <c r="Q10" s="114">
        <v>0.02</v>
      </c>
      <c r="R10" s="114">
        <v>0.02</v>
      </c>
      <c r="S10" s="114">
        <v>0.02</v>
      </c>
      <c r="T10" s="114">
        <v>0.02</v>
      </c>
      <c r="U10" s="114">
        <v>0.02</v>
      </c>
      <c r="V10" s="114">
        <v>0.02</v>
      </c>
      <c r="W10" s="175" t="s">
        <v>127</v>
      </c>
    </row>
    <row r="11" spans="1:23" x14ac:dyDescent="0.35">
      <c r="A11" s="103" t="s">
        <v>132</v>
      </c>
      <c r="B11" s="106">
        <v>0.1162462936624582</v>
      </c>
      <c r="C11" s="106">
        <v>8.501905746545807E-2</v>
      </c>
      <c r="D11" s="106">
        <v>8.2291014266978504E-2</v>
      </c>
      <c r="E11" s="106">
        <v>0.10907207520851531</v>
      </c>
      <c r="F11" s="106">
        <v>0.13276262880327747</v>
      </c>
      <c r="G11" s="106">
        <v>0.14018577710987001</v>
      </c>
      <c r="H11" s="107">
        <v>9.9398186786469001E-2</v>
      </c>
      <c r="I11" s="107">
        <v>6.4289772211014701E-2</v>
      </c>
      <c r="J11" s="107">
        <v>5.9037539376861695E-2</v>
      </c>
      <c r="K11" s="171">
        <v>2.6353185633169601E-2</v>
      </c>
      <c r="L11" s="113">
        <v>3.9199999999999999E-2</v>
      </c>
      <c r="M11" s="113">
        <v>0.13</v>
      </c>
      <c r="N11" s="113">
        <v>0.09</v>
      </c>
      <c r="O11" s="113">
        <v>7.4999999999999997E-2</v>
      </c>
      <c r="P11" s="113">
        <v>7.0000000000000007E-2</v>
      </c>
      <c r="Q11" s="114">
        <v>7.0000000000000007E-2</v>
      </c>
      <c r="R11" s="114">
        <v>7.0000000000000007E-2</v>
      </c>
      <c r="S11" s="114">
        <v>7.0000000000000007E-2</v>
      </c>
      <c r="T11" s="114">
        <v>7.0000000000000007E-2</v>
      </c>
      <c r="U11" s="114">
        <v>7.0000000000000007E-2</v>
      </c>
      <c r="V11" s="114">
        <v>7.0000000000000007E-2</v>
      </c>
      <c r="W11" s="175" t="s">
        <v>127</v>
      </c>
    </row>
    <row r="12" spans="1:23" x14ac:dyDescent="0.35">
      <c r="A12" s="103" t="s">
        <v>133</v>
      </c>
      <c r="B12" s="108">
        <v>1.8757999999999999</v>
      </c>
      <c r="C12" s="108">
        <v>2.0434999999999999</v>
      </c>
      <c r="D12" s="108">
        <v>2.3426</v>
      </c>
      <c r="E12" s="108">
        <v>2.6562000000000001</v>
      </c>
      <c r="F12" s="108">
        <v>3.9047999999999998</v>
      </c>
      <c r="G12" s="108">
        <v>3.3523000000000001</v>
      </c>
      <c r="H12" s="108">
        <v>3.2919</v>
      </c>
      <c r="I12" s="108">
        <v>3.8851</v>
      </c>
      <c r="J12" s="108">
        <v>4.0307000000000004</v>
      </c>
      <c r="K12" s="173">
        <v>5.2</v>
      </c>
      <c r="L12" s="117">
        <v>5.57</v>
      </c>
      <c r="M12" s="117">
        <v>5.2</v>
      </c>
      <c r="N12" s="117">
        <v>5.05</v>
      </c>
      <c r="O12" s="117">
        <v>5</v>
      </c>
      <c r="P12" s="117">
        <v>5</v>
      </c>
      <c r="Q12" s="118">
        <v>5</v>
      </c>
      <c r="R12" s="118">
        <v>5</v>
      </c>
      <c r="S12" s="118">
        <v>5</v>
      </c>
      <c r="T12" s="118">
        <v>5</v>
      </c>
      <c r="U12" s="118">
        <v>5</v>
      </c>
      <c r="V12" s="118">
        <v>5</v>
      </c>
      <c r="W12" s="175" t="s">
        <v>127</v>
      </c>
    </row>
    <row r="13" spans="1:23" x14ac:dyDescent="0.35">
      <c r="A13" s="109" t="s">
        <v>134</v>
      </c>
      <c r="B13" s="152">
        <v>1.6737919999999999</v>
      </c>
      <c r="C13" s="152">
        <v>1.9549649402390434</v>
      </c>
      <c r="D13" s="152">
        <v>2.160505138339921</v>
      </c>
      <c r="E13" s="152">
        <v>2.3545181818181797</v>
      </c>
      <c r="F13" s="152">
        <v>3.3386959999999997</v>
      </c>
      <c r="G13" s="152">
        <v>3.4849763052208838</v>
      </c>
      <c r="H13" s="152">
        <v>3.1920083333333298</v>
      </c>
      <c r="I13" s="152">
        <v>3.6544500000000002</v>
      </c>
      <c r="J13" s="152">
        <v>3.9450833333333302</v>
      </c>
      <c r="K13" s="174">
        <v>5.16</v>
      </c>
      <c r="L13" s="153">
        <v>5.39</v>
      </c>
      <c r="M13" s="153">
        <v>5.15</v>
      </c>
      <c r="N13" s="153">
        <v>5.09</v>
      </c>
      <c r="O13" s="153">
        <v>5.03</v>
      </c>
      <c r="P13" s="153">
        <v>5</v>
      </c>
      <c r="Q13" s="154">
        <v>5</v>
      </c>
      <c r="R13" s="154">
        <v>5</v>
      </c>
      <c r="S13" s="154">
        <v>5</v>
      </c>
      <c r="T13" s="154">
        <v>5</v>
      </c>
      <c r="U13" s="154">
        <v>5</v>
      </c>
      <c r="V13" s="154">
        <v>5</v>
      </c>
      <c r="W13" s="176" t="s">
        <v>127</v>
      </c>
    </row>
  </sheetData>
  <sheetProtection algorithmName="SHA-512" hashValue="Pn6wbBauglDO7oWQ8F+wTMzbLhqZWSyvGZlrVHh4Qj0xAIfEefxn9Ddss0vVZgkxoXE3ptZy10BZOQ8AxEmYdw==" saltValue="eSo2Sc05T/geqcwslVRgzA==" spinCount="100000" sheet="1" objects="1" scenarios="1"/>
  <pageMargins left="0.511811024" right="0.511811024" top="0.78740157499999996" bottom="0.78740157499999996" header="0.31496062000000002" footer="0.31496062000000002"/>
  <ignoredErrors>
    <ignoredError sqref="K6 K13 K7 K8 K9 K10 K11 K1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2"/>
  <dimension ref="A1:V15"/>
  <sheetViews>
    <sheetView showGridLines="0" workbookViewId="0">
      <selection activeCell="A6" sqref="A6"/>
    </sheetView>
  </sheetViews>
  <sheetFormatPr defaultColWidth="8.6328125" defaultRowHeight="14.5" x14ac:dyDescent="0.35"/>
  <cols>
    <col min="1" max="1" width="39.453125" bestFit="1" customWidth="1"/>
    <col min="2" max="21" width="7.36328125" customWidth="1"/>
    <col min="22" max="22" width="10.6328125" customWidth="1"/>
  </cols>
  <sheetData>
    <row r="1" spans="1:22" ht="18.5" x14ac:dyDescent="0.35">
      <c r="A1" s="29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2" x14ac:dyDescent="0.35">
      <c r="A2" s="31" t="s">
        <v>121</v>
      </c>
      <c r="B2" s="71"/>
      <c r="C2" s="72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22" x14ac:dyDescent="0.35">
      <c r="A3" s="31" t="s">
        <v>122</v>
      </c>
      <c r="F3" s="71"/>
    </row>
    <row r="4" spans="1:22" x14ac:dyDescent="0.35">
      <c r="A4" s="65"/>
      <c r="B4" s="99"/>
      <c r="C4" s="99"/>
      <c r="D4" s="99"/>
      <c r="E4" s="99"/>
      <c r="F4" s="99"/>
      <c r="G4" s="99"/>
      <c r="K4" s="73" t="s">
        <v>123</v>
      </c>
      <c r="O4" s="74" t="s">
        <v>124</v>
      </c>
      <c r="Q4" s="74"/>
      <c r="S4" s="74"/>
      <c r="U4" s="74"/>
    </row>
    <row r="5" spans="1:22" x14ac:dyDescent="0.35">
      <c r="A5" s="75"/>
      <c r="B5" s="76">
        <v>2011</v>
      </c>
      <c r="C5" s="76">
        <v>2012</v>
      </c>
      <c r="D5" s="76">
        <v>2013</v>
      </c>
      <c r="E5" s="76">
        <v>2014</v>
      </c>
      <c r="F5" s="76">
        <v>2015</v>
      </c>
      <c r="G5" s="76">
        <v>2016</v>
      </c>
      <c r="H5" s="76">
        <v>2017</v>
      </c>
      <c r="I5" s="76">
        <v>2018</v>
      </c>
      <c r="J5" s="76">
        <v>2019</v>
      </c>
      <c r="K5" s="76">
        <v>2020</v>
      </c>
      <c r="L5" s="76">
        <v>2021</v>
      </c>
      <c r="M5" s="76">
        <v>2022</v>
      </c>
      <c r="N5" s="76">
        <v>2023</v>
      </c>
      <c r="O5" s="76">
        <v>2024</v>
      </c>
      <c r="P5" s="76">
        <v>2025</v>
      </c>
      <c r="Q5" s="76">
        <v>2026</v>
      </c>
      <c r="R5" s="76">
        <v>2027</v>
      </c>
      <c r="S5" s="76">
        <v>2028</v>
      </c>
      <c r="T5" s="76">
        <v>2029</v>
      </c>
      <c r="U5" s="76">
        <v>2030</v>
      </c>
      <c r="V5" s="76" t="s">
        <v>125</v>
      </c>
    </row>
    <row r="6" spans="1:22" x14ac:dyDescent="0.35">
      <c r="A6" s="130" t="s">
        <v>126</v>
      </c>
      <c r="B6" s="131">
        <v>6.5000000000000002E-2</v>
      </c>
      <c r="C6" s="131">
        <v>5.8400000000000001E-2</v>
      </c>
      <c r="D6" s="131">
        <v>5.91E-2</v>
      </c>
      <c r="E6" s="131">
        <v>6.4100000000000004E-2</v>
      </c>
      <c r="F6" s="131">
        <v>0.1067</v>
      </c>
      <c r="G6" s="131">
        <v>6.2899999999999998E-2</v>
      </c>
      <c r="H6" s="132">
        <v>2.9499999999999998E-2</v>
      </c>
      <c r="I6" s="132">
        <v>3.7499999999999999E-2</v>
      </c>
      <c r="J6" s="132">
        <v>4.3061516171595302E-2</v>
      </c>
      <c r="K6" s="133">
        <v>1.8318597899048099E-2</v>
      </c>
      <c r="L6" s="133">
        <v>2.9385877866022501E-2</v>
      </c>
      <c r="M6" s="133">
        <v>3.4985107758980401E-2</v>
      </c>
      <c r="N6" s="133">
        <v>3.2485137740871001E-2</v>
      </c>
      <c r="O6" s="134">
        <v>3.2485137740871001E-2</v>
      </c>
      <c r="P6" s="134">
        <v>3.2485137740871001E-2</v>
      </c>
      <c r="Q6" s="134">
        <v>3.2485137740871001E-2</v>
      </c>
      <c r="R6" s="134">
        <v>3.2485137740871001E-2</v>
      </c>
      <c r="S6" s="134">
        <v>3.2485137740871001E-2</v>
      </c>
      <c r="T6" s="134">
        <v>3.2485137740871001E-2</v>
      </c>
      <c r="U6" s="134">
        <v>3.2485137740871001E-2</v>
      </c>
      <c r="V6" s="135" t="s">
        <v>127</v>
      </c>
    </row>
    <row r="7" spans="1:22" ht="14.75" customHeight="1" x14ac:dyDescent="0.35">
      <c r="A7" s="130" t="s">
        <v>128</v>
      </c>
      <c r="B7" s="136">
        <f>1+B6</f>
        <v>1.0649999999999999</v>
      </c>
      <c r="C7" s="136">
        <f t="shared" ref="C7:U7" si="0">1+C6</f>
        <v>1.0584</v>
      </c>
      <c r="D7" s="136">
        <f t="shared" si="0"/>
        <v>1.0590999999999999</v>
      </c>
      <c r="E7" s="136">
        <f t="shared" si="0"/>
        <v>1.0641</v>
      </c>
      <c r="F7" s="136">
        <f t="shared" si="0"/>
        <v>1.1067</v>
      </c>
      <c r="G7" s="136">
        <f t="shared" si="0"/>
        <v>1.0629</v>
      </c>
      <c r="H7" s="137">
        <f t="shared" si="0"/>
        <v>1.0295000000000001</v>
      </c>
      <c r="I7" s="137">
        <f t="shared" si="0"/>
        <v>1.0375000000000001</v>
      </c>
      <c r="J7" s="137">
        <f t="shared" si="0"/>
        <v>1.0430615161715953</v>
      </c>
      <c r="K7" s="138">
        <f t="shared" si="0"/>
        <v>1.0183185978990481</v>
      </c>
      <c r="L7" s="138">
        <f t="shared" si="0"/>
        <v>1.0293858778660225</v>
      </c>
      <c r="M7" s="138">
        <f t="shared" si="0"/>
        <v>1.0349851077589804</v>
      </c>
      <c r="N7" s="138">
        <f t="shared" si="0"/>
        <v>1.032485137740871</v>
      </c>
      <c r="O7" s="139">
        <f t="shared" si="0"/>
        <v>1.032485137740871</v>
      </c>
      <c r="P7" s="139">
        <f t="shared" si="0"/>
        <v>1.032485137740871</v>
      </c>
      <c r="Q7" s="139">
        <f t="shared" si="0"/>
        <v>1.032485137740871</v>
      </c>
      <c r="R7" s="139">
        <f t="shared" si="0"/>
        <v>1.032485137740871</v>
      </c>
      <c r="S7" s="139">
        <f t="shared" si="0"/>
        <v>1.032485137740871</v>
      </c>
      <c r="T7" s="139">
        <f t="shared" si="0"/>
        <v>1.032485137740871</v>
      </c>
      <c r="U7" s="139">
        <f t="shared" si="0"/>
        <v>1.032485137740871</v>
      </c>
      <c r="V7" s="135" t="s">
        <v>127</v>
      </c>
    </row>
    <row r="8" spans="1:22" x14ac:dyDescent="0.35">
      <c r="A8" s="130" t="s">
        <v>129</v>
      </c>
      <c r="B8" s="131">
        <v>5.0999999999999997E-2</v>
      </c>
      <c r="C8" s="131">
        <v>8.09667816472142E-2</v>
      </c>
      <c r="D8" s="131">
        <v>5.51836640617707E-2</v>
      </c>
      <c r="E8" s="131">
        <v>3.7835934440058498E-2</v>
      </c>
      <c r="F8" s="131">
        <v>0.10701098976864699</v>
      </c>
      <c r="G8" s="131">
        <v>7.1825911939788795E-2</v>
      </c>
      <c r="H8" s="132">
        <v>-4.1853288702057298E-3</v>
      </c>
      <c r="I8" s="131">
        <v>7.0993559720767596E-2</v>
      </c>
      <c r="J8" s="131">
        <v>7.6959363162165909E-2</v>
      </c>
      <c r="K8" s="133">
        <v>0.130186897706559</v>
      </c>
      <c r="L8" s="133">
        <v>4.1778185103098095E-2</v>
      </c>
      <c r="M8" s="133">
        <v>3.9985458506078604E-2</v>
      </c>
      <c r="N8" s="133">
        <v>3.4985516786170304E-2</v>
      </c>
      <c r="O8" s="134">
        <v>3.4985516786170304E-2</v>
      </c>
      <c r="P8" s="134">
        <v>3.4985516786170304E-2</v>
      </c>
      <c r="Q8" s="134">
        <v>3.4985516786170304E-2</v>
      </c>
      <c r="R8" s="134">
        <v>3.4985516786170304E-2</v>
      </c>
      <c r="S8" s="134">
        <v>3.4985516786170304E-2</v>
      </c>
      <c r="T8" s="134">
        <v>3.4985516786170304E-2</v>
      </c>
      <c r="U8" s="134">
        <v>3.4985516786170304E-2</v>
      </c>
      <c r="V8" s="135" t="s">
        <v>127</v>
      </c>
    </row>
    <row r="9" spans="1:22" x14ac:dyDescent="0.35">
      <c r="A9" s="130" t="s">
        <v>130</v>
      </c>
      <c r="B9" s="131">
        <v>8.3199999999999996E-2</v>
      </c>
      <c r="C9" s="131">
        <v>7.9431269420639827E-2</v>
      </c>
      <c r="D9" s="131">
        <v>7.5045645320488408E-2</v>
      </c>
      <c r="E9" s="131">
        <v>7.8467097434944844E-2</v>
      </c>
      <c r="F9" s="131">
        <v>7.5661750129393496E-2</v>
      </c>
      <c r="G9" s="131">
        <v>8.1382864315158607E-2</v>
      </c>
      <c r="H9" s="132">
        <v>3.5000000000000003E-2</v>
      </c>
      <c r="I9" s="132">
        <v>3.1E-2</v>
      </c>
      <c r="J9" s="132">
        <v>4.1401184801407795E-2</v>
      </c>
      <c r="K9" s="133">
        <v>3.9768306594927701E-2</v>
      </c>
      <c r="L9" s="133">
        <v>3.6522139356802902E-2</v>
      </c>
      <c r="M9" s="133">
        <v>4.0645925372831702E-2</v>
      </c>
      <c r="N9" s="133">
        <v>4.0698218027858106E-2</v>
      </c>
      <c r="O9" s="134">
        <v>4.0698218027858106E-2</v>
      </c>
      <c r="P9" s="134">
        <v>4.0698218027858106E-2</v>
      </c>
      <c r="Q9" s="134">
        <v>4.0698218027858106E-2</v>
      </c>
      <c r="R9" s="134">
        <v>4.0698218027858106E-2</v>
      </c>
      <c r="S9" s="134">
        <v>4.0698218027858106E-2</v>
      </c>
      <c r="T9" s="134">
        <v>4.0698218027858106E-2</v>
      </c>
      <c r="U9" s="134">
        <v>4.0698218027858106E-2</v>
      </c>
      <c r="V9" s="135" t="s">
        <v>127</v>
      </c>
    </row>
    <row r="10" spans="1:22" x14ac:dyDescent="0.35">
      <c r="A10" s="130" t="s">
        <v>131</v>
      </c>
      <c r="B10" s="131">
        <v>3.9699999999999999E-2</v>
      </c>
      <c r="C10" s="131">
        <v>1.9199999999999998E-2</v>
      </c>
      <c r="D10" s="131">
        <v>0.03</v>
      </c>
      <c r="E10" s="131">
        <v>5.0000000000000001E-3</v>
      </c>
      <c r="F10" s="131">
        <v>-3.5471622701838498E-2</v>
      </c>
      <c r="G10" s="131">
        <v>-3.3046721226561701E-2</v>
      </c>
      <c r="H10" s="132">
        <v>1.06216902874283E-2</v>
      </c>
      <c r="I10" s="132">
        <v>1.11763993215412E-2</v>
      </c>
      <c r="J10" s="132">
        <v>1.1365855728662898E-2</v>
      </c>
      <c r="K10" s="133">
        <v>-4.6956585962401397E-2</v>
      </c>
      <c r="L10" s="133">
        <v>3.20156055147078E-2</v>
      </c>
      <c r="M10" s="133">
        <v>2.5012569291415598E-2</v>
      </c>
      <c r="N10" s="133">
        <v>2.5023119445885401E-2</v>
      </c>
      <c r="O10" s="134">
        <v>2.5023119445885401E-2</v>
      </c>
      <c r="P10" s="134">
        <v>2.5023119445885401E-2</v>
      </c>
      <c r="Q10" s="134">
        <v>2.5023119445885401E-2</v>
      </c>
      <c r="R10" s="134">
        <v>2.5023119445885401E-2</v>
      </c>
      <c r="S10" s="134">
        <v>2.5023119445885401E-2</v>
      </c>
      <c r="T10" s="134">
        <v>2.5023119445885401E-2</v>
      </c>
      <c r="U10" s="134">
        <v>2.5023119445885401E-2</v>
      </c>
      <c r="V10" s="135" t="s">
        <v>127</v>
      </c>
    </row>
    <row r="11" spans="1:22" x14ac:dyDescent="0.35">
      <c r="A11" s="130" t="s">
        <v>132</v>
      </c>
      <c r="B11" s="140">
        <v>0.1162462936624582</v>
      </c>
      <c r="C11" s="140">
        <v>8.501905746545807E-2</v>
      </c>
      <c r="D11" s="140">
        <v>8.2291014266978504E-2</v>
      </c>
      <c r="E11" s="140">
        <v>0.10907207520851531</v>
      </c>
      <c r="F11" s="140">
        <v>0.13276262880327747</v>
      </c>
      <c r="G11" s="140">
        <v>0.14018577710987001</v>
      </c>
      <c r="H11" s="141">
        <v>9.9398186786469001E-2</v>
      </c>
      <c r="I11" s="141">
        <v>6.4289772211014701E-2</v>
      </c>
      <c r="J11" s="141">
        <v>5.9037539376861695E-2</v>
      </c>
      <c r="K11" s="133">
        <v>2.6353185633169601E-2</v>
      </c>
      <c r="L11" s="133">
        <v>2.0390950669980999E-2</v>
      </c>
      <c r="M11" s="133">
        <v>3.5526694960929396E-2</v>
      </c>
      <c r="N11" s="133">
        <v>5.0643079816688495E-2</v>
      </c>
      <c r="O11" s="134">
        <v>5.0643079816688495E-2</v>
      </c>
      <c r="P11" s="134">
        <v>5.0643079816688495E-2</v>
      </c>
      <c r="Q11" s="134">
        <v>5.0643079816688495E-2</v>
      </c>
      <c r="R11" s="134">
        <v>5.0643079816688495E-2</v>
      </c>
      <c r="S11" s="134">
        <v>5.0643079816688495E-2</v>
      </c>
      <c r="T11" s="134">
        <v>5.0643079816688495E-2</v>
      </c>
      <c r="U11" s="134">
        <v>5.0643079816688495E-2</v>
      </c>
      <c r="V11" s="135" t="s">
        <v>127</v>
      </c>
    </row>
    <row r="12" spans="1:22" x14ac:dyDescent="0.35">
      <c r="A12" s="130" t="s">
        <v>133</v>
      </c>
      <c r="B12" s="142">
        <v>1.8757999999999999</v>
      </c>
      <c r="C12" s="142">
        <v>2.0434999999999999</v>
      </c>
      <c r="D12" s="142">
        <v>2.3426</v>
      </c>
      <c r="E12" s="142">
        <v>2.6562000000000001</v>
      </c>
      <c r="F12" s="142">
        <v>3.9047999999999998</v>
      </c>
      <c r="G12" s="142">
        <v>3.3523000000000001</v>
      </c>
      <c r="H12" s="142">
        <v>3.2919</v>
      </c>
      <c r="I12" s="142">
        <v>3.8851</v>
      </c>
      <c r="J12" s="142">
        <v>4.0307000000000004</v>
      </c>
      <c r="K12" s="143">
        <v>5.25</v>
      </c>
      <c r="L12" s="143">
        <v>5</v>
      </c>
      <c r="M12" s="143">
        <v>4.9000000000000004</v>
      </c>
      <c r="N12" s="143">
        <v>4.8499999999999996</v>
      </c>
      <c r="O12" s="144">
        <v>5.0075529180432241</v>
      </c>
      <c r="P12" s="144">
        <v>5.1702239643305585</v>
      </c>
      <c r="Q12" s="144">
        <v>5.0075529180432241</v>
      </c>
      <c r="R12" s="144">
        <v>5.1702239643305585</v>
      </c>
      <c r="S12" s="144">
        <v>5.0075529180432241</v>
      </c>
      <c r="T12" s="144">
        <v>5.1702239643305585</v>
      </c>
      <c r="U12" s="144">
        <v>5.0075529180432241</v>
      </c>
      <c r="V12" s="135" t="s">
        <v>127</v>
      </c>
    </row>
    <row r="13" spans="1:22" x14ac:dyDescent="0.35">
      <c r="A13" s="130" t="s">
        <v>134</v>
      </c>
      <c r="B13" s="142">
        <v>1.6737919999999999</v>
      </c>
      <c r="C13" s="142">
        <v>1.9549649402390434</v>
      </c>
      <c r="D13" s="142">
        <v>2.160505138339921</v>
      </c>
      <c r="E13" s="142">
        <v>2.3545181818181797</v>
      </c>
      <c r="F13" s="142">
        <v>3.3386959999999997</v>
      </c>
      <c r="G13" s="142">
        <v>3.4849763052208838</v>
      </c>
      <c r="H13" s="142">
        <v>3.1920083333333298</v>
      </c>
      <c r="I13" s="142">
        <v>3.6544500000000002</v>
      </c>
      <c r="J13" s="142">
        <v>3.9450833333333302</v>
      </c>
      <c r="K13" s="143">
        <v>5.1223458333333296</v>
      </c>
      <c r="L13" s="143">
        <v>5.1045833333333297</v>
      </c>
      <c r="M13" s="143">
        <v>4.8666666666666698</v>
      </c>
      <c r="N13" s="143">
        <v>4.875</v>
      </c>
      <c r="O13" s="144">
        <v>5.04555439433258</v>
      </c>
      <c r="P13" s="144">
        <v>5.2220757222910379</v>
      </c>
      <c r="Q13" s="144">
        <v>5.04555439433258</v>
      </c>
      <c r="R13" s="144">
        <v>5.2220757222910379</v>
      </c>
      <c r="S13" s="144">
        <v>5.04555439433258</v>
      </c>
      <c r="T13" s="144">
        <v>5.2220757222910379</v>
      </c>
      <c r="U13" s="144">
        <v>5.04555439433258</v>
      </c>
      <c r="V13" s="135" t="s">
        <v>127</v>
      </c>
    </row>
    <row r="14" spans="1:22" x14ac:dyDescent="0.35">
      <c r="A14" s="130" t="s">
        <v>135</v>
      </c>
      <c r="B14" s="140">
        <v>4.2687186688158407E-2</v>
      </c>
      <c r="C14" s="140">
        <v>8.1305189488653618E-2</v>
      </c>
      <c r="D14" s="140">
        <v>0.10379971409882915</v>
      </c>
      <c r="E14" s="140">
        <v>4.2684998675454056E-2</v>
      </c>
      <c r="F14" s="140">
        <v>-4.6616434100493431E-2</v>
      </c>
      <c r="G14" s="140">
        <v>-8.8933386591342645E-2</v>
      </c>
      <c r="H14" s="140">
        <v>1.1001286066960381E-2</v>
      </c>
      <c r="I14" s="141">
        <v>3.6245383309392309E-2</v>
      </c>
      <c r="J14" s="141">
        <v>-6.5151401465008085E-2</v>
      </c>
      <c r="K14" s="145">
        <f>AVERAGE(B14:J14)</f>
        <v>1.3002504018955974E-2</v>
      </c>
      <c r="L14" s="145">
        <f>K14</f>
        <v>1.3002504018955974E-2</v>
      </c>
      <c r="M14" s="145">
        <f t="shared" ref="M14:U14" si="1">L14</f>
        <v>1.3002504018955974E-2</v>
      </c>
      <c r="N14" s="145">
        <f t="shared" si="1"/>
        <v>1.3002504018955974E-2</v>
      </c>
      <c r="O14" s="146">
        <f t="shared" si="1"/>
        <v>1.3002504018955974E-2</v>
      </c>
      <c r="P14" s="146">
        <f t="shared" si="1"/>
        <v>1.3002504018955974E-2</v>
      </c>
      <c r="Q14" s="146">
        <f t="shared" si="1"/>
        <v>1.3002504018955974E-2</v>
      </c>
      <c r="R14" s="146">
        <f t="shared" si="1"/>
        <v>1.3002504018955974E-2</v>
      </c>
      <c r="S14" s="146">
        <f t="shared" si="1"/>
        <v>1.3002504018955974E-2</v>
      </c>
      <c r="T14" s="146">
        <f t="shared" si="1"/>
        <v>1.3002504018955974E-2</v>
      </c>
      <c r="U14" s="146">
        <f t="shared" si="1"/>
        <v>1.3002504018955974E-2</v>
      </c>
      <c r="V14" s="135" t="s">
        <v>136</v>
      </c>
    </row>
    <row r="15" spans="1:22" x14ac:dyDescent="0.35">
      <c r="A15" s="147" t="s">
        <v>137</v>
      </c>
      <c r="B15" s="148">
        <v>3.2110405609852455E-2</v>
      </c>
      <c r="C15" s="148">
        <v>3.4266072831224959E-2</v>
      </c>
      <c r="D15" s="148">
        <v>3.583327829984051E-2</v>
      </c>
      <c r="E15" s="148">
        <v>3.6706359747952888E-2</v>
      </c>
      <c r="F15" s="148">
        <v>3.7134688384790948E-2</v>
      </c>
      <c r="G15" s="148">
        <v>3.7616521574839856E-2</v>
      </c>
      <c r="H15" s="148">
        <v>3.8016518739053984E-2</v>
      </c>
      <c r="I15" s="148">
        <v>3.8350289328706655E-2</v>
      </c>
      <c r="J15" s="148">
        <v>3.8720442459935889E-2</v>
      </c>
      <c r="K15" s="149">
        <v>3.8970014212222459E-2</v>
      </c>
      <c r="L15" s="149">
        <v>3.9050108542096895E-2</v>
      </c>
      <c r="M15" s="149">
        <v>3.9020001140352978E-2</v>
      </c>
      <c r="N15" s="149">
        <v>3.8563363466258993E-2</v>
      </c>
      <c r="O15" s="150">
        <v>3.7618167587263329E-2</v>
      </c>
      <c r="P15" s="150">
        <v>3.6366541953385179E-2</v>
      </c>
      <c r="Q15" s="150">
        <v>3.7618167587263329E-2</v>
      </c>
      <c r="R15" s="150">
        <v>3.6366541953385179E-2</v>
      </c>
      <c r="S15" s="150">
        <v>3.7618167587263329E-2</v>
      </c>
      <c r="T15" s="150">
        <v>3.6366541953385179E-2</v>
      </c>
      <c r="U15" s="150">
        <v>3.7618167587263329E-2</v>
      </c>
      <c r="V15" s="151" t="s">
        <v>138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04775A1-84EC-4D33-BD52-0DE939F3418B}">
            <xm:f>'V-Parâmetros'!A6</xm:f>
            <x14:dxf>
              <font>
                <color auto="1"/>
              </font>
            </x14:dxf>
          </x14:cfRule>
          <xm:sqref>A6:U13</xm:sqref>
        </x14:conditionalFormatting>
        <x14:conditionalFormatting xmlns:xm="http://schemas.microsoft.com/office/excel/2006/main">
          <x14:cfRule type="cellIs" priority="1" operator="equal" id="{49A03D1E-DC45-4AD3-9D9C-1E5730FC33DA}">
            <xm:f>'V-Parâmetros'!$A$6</xm:f>
            <x14:dxf>
              <font>
                <color auto="1"/>
              </font>
            </x14:dxf>
          </x14:cfRule>
          <xm:sqref>A7</xm:sqref>
        </x14:conditionalFormatting>
        <x14:conditionalFormatting xmlns:xm="http://schemas.microsoft.com/office/excel/2006/main">
          <x14:cfRule type="cellIs" priority="74" operator="equal" id="{C04775A1-84EC-4D33-BD52-0DE939F3418B}">
            <xm:f>'V-Parâmetros'!W6</xm:f>
            <x14:dxf>
              <font>
                <color auto="1"/>
              </font>
            </x14:dxf>
          </x14:cfRule>
          <xm:sqref>V6:V13</xm:sqref>
        </x14:conditionalFormatting>
        <x14:conditionalFormatting xmlns:xm="http://schemas.microsoft.com/office/excel/2006/main">
          <x14:cfRule type="cellIs" priority="77" operator="equal" id="{C04775A1-84EC-4D33-BD52-0DE939F3418B}">
            <xm:f>'V-Parâmetros'!#REF!</xm:f>
            <x14:dxf>
              <font>
                <color auto="1"/>
              </font>
            </x14:dxf>
          </x14:cfRule>
          <xm:sqref>A14:U15</xm:sqref>
        </x14:conditionalFormatting>
        <x14:conditionalFormatting xmlns:xm="http://schemas.microsoft.com/office/excel/2006/main">
          <x14:cfRule type="cellIs" priority="79" operator="equal" id="{C04775A1-84EC-4D33-BD52-0DE939F3418B}">
            <xm:f>'V-Parâmetros'!#REF!</xm:f>
            <x14:dxf>
              <font>
                <color auto="1"/>
              </font>
            </x14:dxf>
          </x14:cfRule>
          <xm:sqref>V14:V15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0-Instruções de preenchimento</vt:lpstr>
      <vt:lpstr>I-Cenário Base</vt:lpstr>
      <vt:lpstr>II-a) Medidas a implementar</vt:lpstr>
      <vt:lpstr>II-b) Vinculos</vt:lpstr>
      <vt:lpstr>II-c) Reflexos</vt:lpstr>
      <vt:lpstr>III-Cenário Ajustado</vt:lpstr>
      <vt:lpstr>IV-Verificações</vt:lpstr>
      <vt:lpstr>V-Parâmetros</vt:lpstr>
      <vt:lpstr>VI-Referência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Acauã Brochado</dc:creator>
  <cp:keywords/>
  <dc:description/>
  <cp:lastModifiedBy>Tais Vieira Bonatto</cp:lastModifiedBy>
  <cp:revision/>
  <dcterms:created xsi:type="dcterms:W3CDTF">2017-05-19T12:35:59Z</dcterms:created>
  <dcterms:modified xsi:type="dcterms:W3CDTF">2025-09-08T16:46:04Z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2023-06-19T19:08:33Z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8dd24467-0a0a-44b2-96dc-79def6f3d5ed</vt:lpwstr>
  </property>
  <property fmtid="{D5CDD505-2E9C-101B-9397-08002B2CF9AE}" pid="8" name="MSIP_Label_aad1aa98-b4b6-4f6d-a238-eb87b534c92d_ContentBits">
    <vt:lpwstr>0</vt:lpwstr>
  </property>
</Properties>
</file>